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90" windowWidth="28755" windowHeight="12585"/>
  </bookViews>
  <sheets>
    <sheet name="Лист1" sheetId="1" r:id="rId1"/>
    <sheet name="Лист2" sheetId="2" r:id="rId2"/>
    <sheet name="Лист3" sheetId="3" r:id="rId3"/>
  </sheets>
  <definedNames>
    <definedName name="_xlnm.Print_Area" localSheetId="0">Лист1!$A$1:$I$2968</definedName>
  </definedNames>
  <calcPr calcId="125725"/>
</workbook>
</file>

<file path=xl/calcChain.xml><?xml version="1.0" encoding="utf-8"?>
<calcChain xmlns="http://schemas.openxmlformats.org/spreadsheetml/2006/main">
  <c r="D2667" i="1"/>
  <c r="D2672" s="1"/>
  <c r="E2667"/>
  <c r="E2672" s="1"/>
  <c r="D2668"/>
  <c r="D2673" s="1"/>
  <c r="E2668"/>
  <c r="E2673" s="1"/>
  <c r="D2669"/>
  <c r="D2674" s="1"/>
  <c r="E2669"/>
  <c r="E2674" s="1"/>
  <c r="E2666"/>
  <c r="D2666"/>
  <c r="D285"/>
  <c r="D349" s="1"/>
  <c r="D286"/>
  <c r="D350" s="1"/>
  <c r="D287"/>
  <c r="D351" s="1"/>
  <c r="E285"/>
  <c r="E349" s="1"/>
  <c r="E426" s="1"/>
  <c r="E286"/>
  <c r="E350" s="1"/>
  <c r="E427" s="1"/>
  <c r="E287"/>
  <c r="E351" s="1"/>
  <c r="E428" s="1"/>
  <c r="E832"/>
  <c r="D58"/>
  <c r="E58"/>
  <c r="D59"/>
  <c r="E59"/>
  <c r="D60"/>
  <c r="E60"/>
  <c r="D61"/>
  <c r="E61"/>
  <c r="D168"/>
  <c r="E168"/>
  <c r="D1300"/>
  <c r="D1978"/>
  <c r="E1978"/>
  <c r="D1979"/>
  <c r="E1979"/>
  <c r="D1980"/>
  <c r="E1980"/>
  <c r="E1977"/>
  <c r="D1977"/>
  <c r="D1933"/>
  <c r="D2004" s="1"/>
  <c r="E1933"/>
  <c r="E2004" s="1"/>
  <c r="D1934"/>
  <c r="D2005" s="1"/>
  <c r="E1934"/>
  <c r="E2005" s="1"/>
  <c r="D1935"/>
  <c r="D2006" s="1"/>
  <c r="E1935"/>
  <c r="E2006" s="1"/>
  <c r="E1932"/>
  <c r="E2003" s="1"/>
  <c r="D1932"/>
  <c r="D2003" s="1"/>
  <c r="D1870"/>
  <c r="D1865" s="1"/>
  <c r="D1860" s="1"/>
  <c r="D1855" s="1"/>
  <c r="D1925" s="1"/>
  <c r="D2009" s="1"/>
  <c r="E1870"/>
  <c r="E1865" s="1"/>
  <c r="D1926"/>
  <c r="E1926"/>
  <c r="D1927"/>
  <c r="E1927"/>
  <c r="E2011" s="1"/>
  <c r="E1869"/>
  <c r="E1864" s="1"/>
  <c r="E1859" s="1"/>
  <c r="D1869"/>
  <c r="E1913"/>
  <c r="D1913"/>
  <c r="D57" l="1"/>
  <c r="D2011"/>
  <c r="E2665"/>
  <c r="D2665"/>
  <c r="D1868"/>
  <c r="E2010"/>
  <c r="D173"/>
  <c r="E173"/>
  <c r="D2010"/>
  <c r="E57"/>
  <c r="E1863"/>
  <c r="E1860"/>
  <c r="E1855" s="1"/>
  <c r="E1925" s="1"/>
  <c r="E2009" s="1"/>
  <c r="E1854"/>
  <c r="E2002"/>
  <c r="D2002"/>
  <c r="D1864"/>
  <c r="D1859" s="1"/>
  <c r="E1868"/>
  <c r="D1863" l="1"/>
  <c r="D1854"/>
  <c r="D1858"/>
  <c r="E1853"/>
  <c r="E1924"/>
  <c r="E1858"/>
  <c r="E2008" l="1"/>
  <c r="E1923"/>
  <c r="D1853"/>
  <c r="D1924"/>
  <c r="E2007" l="1"/>
  <c r="D2008"/>
  <c r="D1923"/>
  <c r="D2007" l="1"/>
  <c r="D2691"/>
  <c r="D2702" s="1"/>
  <c r="E2691"/>
  <c r="E2702" s="1"/>
  <c r="D2692"/>
  <c r="D2703" s="1"/>
  <c r="E2692"/>
  <c r="E2703" s="1"/>
  <c r="D2693"/>
  <c r="D2704" s="1"/>
  <c r="E2693"/>
  <c r="E2704" s="1"/>
  <c r="E2690"/>
  <c r="D2690"/>
  <c r="D223"/>
  <c r="E223"/>
  <c r="D2082"/>
  <c r="E2082"/>
  <c r="D2083"/>
  <c r="E2083"/>
  <c r="D2084"/>
  <c r="E2084"/>
  <c r="E2081"/>
  <c r="D2081"/>
  <c r="D2334"/>
  <c r="E2334"/>
  <c r="D2335"/>
  <c r="E2335"/>
  <c r="D2336"/>
  <c r="E2336"/>
  <c r="E2333"/>
  <c r="D2333"/>
  <c r="D2349"/>
  <c r="E2349"/>
  <c r="D2350"/>
  <c r="E2350"/>
  <c r="D2351"/>
  <c r="E2351"/>
  <c r="E2348"/>
  <c r="D2348"/>
  <c r="D2364"/>
  <c r="E2364"/>
  <c r="D2365"/>
  <c r="E2365"/>
  <c r="D2366"/>
  <c r="E2366"/>
  <c r="E2363"/>
  <c r="D2363"/>
  <c r="D2319"/>
  <c r="E2319"/>
  <c r="D2320"/>
  <c r="E2320"/>
  <c r="D2321"/>
  <c r="E2321"/>
  <c r="E2318"/>
  <c r="D2318"/>
  <c r="D2284"/>
  <c r="E2284"/>
  <c r="D2285"/>
  <c r="E2285"/>
  <c r="D2286"/>
  <c r="E2286"/>
  <c r="E2283"/>
  <c r="D2283"/>
  <c r="D2254"/>
  <c r="E2254"/>
  <c r="D2255"/>
  <c r="E2255"/>
  <c r="D2256"/>
  <c r="E2256"/>
  <c r="E2253"/>
  <c r="D2253"/>
  <c r="D2239"/>
  <c r="D2389" s="1"/>
  <c r="E2239"/>
  <c r="E2389" s="1"/>
  <c r="D2240"/>
  <c r="D2390" s="1"/>
  <c r="E2240"/>
  <c r="D2241"/>
  <c r="D2391" s="1"/>
  <c r="E2241"/>
  <c r="E2238"/>
  <c r="D2238"/>
  <c r="E2388" l="1"/>
  <c r="D2388"/>
  <c r="D2387" s="1"/>
  <c r="E2390"/>
  <c r="E2689"/>
  <c r="E2391"/>
  <c r="E2362"/>
  <c r="E2347"/>
  <c r="E2332"/>
  <c r="D2689"/>
  <c r="D2332"/>
  <c r="D2347"/>
  <c r="D2362"/>
  <c r="D2701"/>
  <c r="D2700" s="1"/>
  <c r="E2701"/>
  <c r="E2700" s="1"/>
  <c r="D2080"/>
  <c r="E2080"/>
  <c r="E2237"/>
  <c r="E2282"/>
  <c r="E2317"/>
  <c r="E2252"/>
  <c r="D2237"/>
  <c r="D2252"/>
  <c r="D2282"/>
  <c r="D2317"/>
  <c r="E2387" l="1"/>
  <c r="E2222"/>
  <c r="E2223"/>
  <c r="E2224"/>
  <c r="D2222"/>
  <c r="D2223"/>
  <c r="D2224"/>
  <c r="D2221"/>
  <c r="E2202"/>
  <c r="E2203"/>
  <c r="E2204"/>
  <c r="D2202"/>
  <c r="D2203"/>
  <c r="D2204"/>
  <c r="E2201"/>
  <c r="D2201"/>
  <c r="E2137"/>
  <c r="E2138"/>
  <c r="E2139"/>
  <c r="D2137"/>
  <c r="D2138"/>
  <c r="D2139"/>
  <c r="E2136"/>
  <c r="D2136"/>
  <c r="D2231" s="1"/>
  <c r="E2226"/>
  <c r="E2221" s="1"/>
  <c r="D2093"/>
  <c r="D2128" s="1"/>
  <c r="E2093"/>
  <c r="E2128" s="1"/>
  <c r="D2094"/>
  <c r="D2129" s="1"/>
  <c r="E2094"/>
  <c r="E2129" s="1"/>
  <c r="D2095"/>
  <c r="D2130" s="1"/>
  <c r="E2095"/>
  <c r="E2130" s="1"/>
  <c r="E2092"/>
  <c r="E2127" s="1"/>
  <c r="D2092"/>
  <c r="D2127" s="1"/>
  <c r="E2106"/>
  <c r="D2106"/>
  <c r="E2101"/>
  <c r="D2101"/>
  <c r="E2096"/>
  <c r="D2096"/>
  <c r="E2075"/>
  <c r="E2070"/>
  <c r="D2070"/>
  <c r="E2111"/>
  <c r="D2111"/>
  <c r="E2065"/>
  <c r="E2234" l="1"/>
  <c r="E2396"/>
  <c r="E2401" s="1"/>
  <c r="D2233"/>
  <c r="D2395" s="1"/>
  <c r="D2400" s="1"/>
  <c r="E2232"/>
  <c r="E2394" s="1"/>
  <c r="E2399" s="1"/>
  <c r="E2135"/>
  <c r="E2200"/>
  <c r="E2220"/>
  <c r="D2234"/>
  <c r="D2396" s="1"/>
  <c r="D2401" s="1"/>
  <c r="E2233"/>
  <c r="E2395" s="1"/>
  <c r="E2400" s="1"/>
  <c r="D2232"/>
  <c r="D2200"/>
  <c r="D2220"/>
  <c r="E2126"/>
  <c r="D2393"/>
  <c r="D2126"/>
  <c r="D2135"/>
  <c r="E2231"/>
  <c r="E2091"/>
  <c r="D2091"/>
  <c r="E2230" l="1"/>
  <c r="D2230"/>
  <c r="D2394"/>
  <c r="D2399" s="1"/>
  <c r="D2398"/>
  <c r="E2393"/>
  <c r="E2921"/>
  <c r="E2920" s="1"/>
  <c r="D2921"/>
  <c r="D2920" s="1"/>
  <c r="E2896"/>
  <c r="E2895" s="1"/>
  <c r="D2896"/>
  <c r="D2895" s="1"/>
  <c r="E2865"/>
  <c r="E2864" s="1"/>
  <c r="D2865"/>
  <c r="D2864" s="1"/>
  <c r="E2829"/>
  <c r="E2828" s="1"/>
  <c r="D2829"/>
  <c r="D2828" s="1"/>
  <c r="E2809"/>
  <c r="D2809"/>
  <c r="D2808" s="1"/>
  <c r="D2801"/>
  <c r="D2802" s="1"/>
  <c r="E2771"/>
  <c r="E2772" s="1"/>
  <c r="E2777"/>
  <c r="E2767"/>
  <c r="E2747"/>
  <c r="E2741"/>
  <c r="E2742" s="1"/>
  <c r="G2740"/>
  <c r="G2739"/>
  <c r="D2392" l="1"/>
  <c r="D2397"/>
  <c r="E2392"/>
  <c r="E2398"/>
  <c r="E2397" s="1"/>
  <c r="E2951"/>
  <c r="E2950" s="1"/>
  <c r="D2951"/>
  <c r="D2950" s="1"/>
  <c r="E2808"/>
  <c r="E2801"/>
  <c r="E2802" s="1"/>
  <c r="G2709" l="1"/>
  <c r="G2708"/>
  <c r="E2630" l="1"/>
  <c r="D2630"/>
  <c r="D1163"/>
  <c r="E1163"/>
  <c r="D1164"/>
  <c r="E1164"/>
  <c r="D1165"/>
  <c r="E1165"/>
  <c r="E1162"/>
  <c r="D1162"/>
  <c r="E1143"/>
  <c r="E1144"/>
  <c r="E1145"/>
  <c r="E1142"/>
  <c r="D1143"/>
  <c r="D1144"/>
  <c r="D1145"/>
  <c r="D1142"/>
  <c r="E1215"/>
  <c r="E1250" s="1"/>
  <c r="E1216"/>
  <c r="E1217"/>
  <c r="E1252" s="1"/>
  <c r="E1214"/>
  <c r="E1249" s="1"/>
  <c r="D1215"/>
  <c r="D1250" s="1"/>
  <c r="D1216"/>
  <c r="D1251" s="1"/>
  <c r="D1217"/>
  <c r="D1252" s="1"/>
  <c r="D1214"/>
  <c r="D1249" s="1"/>
  <c r="E1243"/>
  <c r="D1243"/>
  <c r="E1210"/>
  <c r="D1210"/>
  <c r="E1208"/>
  <c r="D1208"/>
  <c r="E1207"/>
  <c r="D1207"/>
  <c r="D1123"/>
  <c r="D1193" s="1"/>
  <c r="E1123"/>
  <c r="D1124"/>
  <c r="E1124"/>
  <c r="D1125"/>
  <c r="E1125"/>
  <c r="E1122"/>
  <c r="D1122"/>
  <c r="E1106"/>
  <c r="E1116" s="1"/>
  <c r="D1106"/>
  <c r="D1116" s="1"/>
  <c r="D1108"/>
  <c r="D1118" s="1"/>
  <c r="E1108"/>
  <c r="E1118" s="1"/>
  <c r="D1109"/>
  <c r="D1119" s="1"/>
  <c r="E1109"/>
  <c r="E1119" s="1"/>
  <c r="E1107"/>
  <c r="E1117" s="1"/>
  <c r="D1107"/>
  <c r="D1117" s="1"/>
  <c r="D986"/>
  <c r="D1101" s="1"/>
  <c r="E986"/>
  <c r="E1101" s="1"/>
  <c r="D987"/>
  <c r="E987"/>
  <c r="D988"/>
  <c r="D1103" s="1"/>
  <c r="E988"/>
  <c r="E1103" s="1"/>
  <c r="E985"/>
  <c r="D985"/>
  <c r="D1100" s="1"/>
  <c r="E1039"/>
  <c r="D1039"/>
  <c r="D1004"/>
  <c r="E1004"/>
  <c r="D1533"/>
  <c r="E1533"/>
  <c r="D1534"/>
  <c r="E1534"/>
  <c r="D1535"/>
  <c r="E1535"/>
  <c r="E1532"/>
  <c r="D1532"/>
  <c r="E1508"/>
  <c r="E1509"/>
  <c r="E1510"/>
  <c r="D1508"/>
  <c r="D1509"/>
  <c r="D1510"/>
  <c r="E1507"/>
  <c r="D1507"/>
  <c r="D1427"/>
  <c r="D1477" s="1"/>
  <c r="E1427"/>
  <c r="D1428"/>
  <c r="D1478" s="1"/>
  <c r="E1428"/>
  <c r="D1429"/>
  <c r="D1479" s="1"/>
  <c r="E1429"/>
  <c r="E1426"/>
  <c r="D1426"/>
  <c r="E1392"/>
  <c r="E1393"/>
  <c r="E1394"/>
  <c r="E1391"/>
  <c r="D1391"/>
  <c r="E1326"/>
  <c r="E1327"/>
  <c r="E1328"/>
  <c r="D1326"/>
  <c r="D1327"/>
  <c r="D1328"/>
  <c r="E1325"/>
  <c r="D1325"/>
  <c r="D1301"/>
  <c r="E1301"/>
  <c r="D1302"/>
  <c r="E1302"/>
  <c r="D1303"/>
  <c r="E1303"/>
  <c r="E1300"/>
  <c r="D1266"/>
  <c r="E1266"/>
  <c r="D1267"/>
  <c r="E1267"/>
  <c r="D1268"/>
  <c r="E1268"/>
  <c r="E1265"/>
  <c r="D1265"/>
  <c r="E1281"/>
  <c r="E1282"/>
  <c r="E1283"/>
  <c r="D1281"/>
  <c r="D1282"/>
  <c r="D1283"/>
  <c r="E1280"/>
  <c r="D1280"/>
  <c r="E1562"/>
  <c r="E1561"/>
  <c r="D1557"/>
  <c r="E1552"/>
  <c r="E1551"/>
  <c r="E1546"/>
  <c r="E1526"/>
  <c r="E1521"/>
  <c r="D1521"/>
  <c r="E1511"/>
  <c r="D1511"/>
  <c r="E1501"/>
  <c r="E1496"/>
  <c r="D1496"/>
  <c r="E1491"/>
  <c r="D1491"/>
  <c r="E1490"/>
  <c r="D1490"/>
  <c r="E1489"/>
  <c r="D1489"/>
  <c r="E1488"/>
  <c r="D1488"/>
  <c r="E1487"/>
  <c r="D1487"/>
  <c r="E2506"/>
  <c r="E2505" s="1"/>
  <c r="D2506"/>
  <c r="D2505" s="1"/>
  <c r="E2491"/>
  <c r="E2490" s="1"/>
  <c r="D2491"/>
  <c r="D2490" s="1"/>
  <c r="E2521"/>
  <c r="E2520" s="1"/>
  <c r="D2521"/>
  <c r="D2520" s="1"/>
  <c r="E2443"/>
  <c r="E2468"/>
  <c r="E2467" s="1"/>
  <c r="D2468"/>
  <c r="D2467" s="1"/>
  <c r="D2443"/>
  <c r="E1591"/>
  <c r="D1591"/>
  <c r="E1590"/>
  <c r="D1590"/>
  <c r="E1589"/>
  <c r="D1589"/>
  <c r="E1588"/>
  <c r="D1588"/>
  <c r="E1582"/>
  <c r="E1587" s="1"/>
  <c r="D1582"/>
  <c r="D1587" s="1"/>
  <c r="E2053"/>
  <c r="E2058" s="1"/>
  <c r="D2053"/>
  <c r="D2058" s="1"/>
  <c r="E2052"/>
  <c r="E2057" s="1"/>
  <c r="D2052"/>
  <c r="D2057" s="1"/>
  <c r="E2051"/>
  <c r="E2056" s="1"/>
  <c r="D2051"/>
  <c r="D2056" s="1"/>
  <c r="E2050"/>
  <c r="E2055" s="1"/>
  <c r="D2050"/>
  <c r="D2055" s="1"/>
  <c r="D2054" s="1"/>
  <c r="E2044"/>
  <c r="D2044"/>
  <c r="E2039"/>
  <c r="D2039"/>
  <c r="E2034"/>
  <c r="D2034"/>
  <c r="E2029"/>
  <c r="E2024"/>
  <c r="D2024"/>
  <c r="E2019"/>
  <c r="D2019"/>
  <c r="E2014"/>
  <c r="D2014"/>
  <c r="E1835"/>
  <c r="D1835"/>
  <c r="E1834"/>
  <c r="D1834"/>
  <c r="E1833"/>
  <c r="D1833"/>
  <c r="E1832"/>
  <c r="D1832"/>
  <c r="E1826"/>
  <c r="D1826"/>
  <c r="E1821"/>
  <c r="D1821"/>
  <c r="E1816"/>
  <c r="D1816"/>
  <c r="E1812"/>
  <c r="D1812"/>
  <c r="E1811"/>
  <c r="D1811"/>
  <c r="E1810"/>
  <c r="D1810"/>
  <c r="E1809"/>
  <c r="D1809"/>
  <c r="E1803"/>
  <c r="E1808" s="1"/>
  <c r="D1803"/>
  <c r="D1808" s="1"/>
  <c r="E2435"/>
  <c r="D2435"/>
  <c r="E2434"/>
  <c r="D2434"/>
  <c r="E2433"/>
  <c r="D2433"/>
  <c r="E2432"/>
  <c r="D2432"/>
  <c r="E2426"/>
  <c r="D2426"/>
  <c r="E2420"/>
  <c r="D2420"/>
  <c r="E2414"/>
  <c r="D2414"/>
  <c r="E2408"/>
  <c r="D2408"/>
  <c r="E1725"/>
  <c r="E1720"/>
  <c r="E1715"/>
  <c r="E1710"/>
  <c r="E1705"/>
  <c r="E1700"/>
  <c r="E1695"/>
  <c r="E1690"/>
  <c r="E1685"/>
  <c r="E1680"/>
  <c r="E1675"/>
  <c r="E1670"/>
  <c r="E1665"/>
  <c r="E1660"/>
  <c r="E1655"/>
  <c r="E1650"/>
  <c r="E1645"/>
  <c r="E1640"/>
  <c r="E1635"/>
  <c r="E1630"/>
  <c r="E1625"/>
  <c r="E1620"/>
  <c r="E1615"/>
  <c r="E1610"/>
  <c r="E1605"/>
  <c r="E977"/>
  <c r="E978"/>
  <c r="E979"/>
  <c r="E980"/>
  <c r="E976"/>
  <c r="D979"/>
  <c r="D980"/>
  <c r="D963"/>
  <c r="D978" s="1"/>
  <c r="D962"/>
  <c r="D977" s="1"/>
  <c r="D966"/>
  <c r="E949"/>
  <c r="E950"/>
  <c r="E951"/>
  <c r="E948"/>
  <c r="D949"/>
  <c r="D950"/>
  <c r="D951"/>
  <c r="D948"/>
  <c r="E827"/>
  <c r="D827"/>
  <c r="E817"/>
  <c r="D817"/>
  <c r="E797"/>
  <c r="D797"/>
  <c r="E787"/>
  <c r="D787"/>
  <c r="E768"/>
  <c r="E769"/>
  <c r="E770"/>
  <c r="D768"/>
  <c r="D769"/>
  <c r="D770"/>
  <c r="E767"/>
  <c r="D767"/>
  <c r="E718"/>
  <c r="E719"/>
  <c r="E720"/>
  <c r="D718"/>
  <c r="D719"/>
  <c r="D720"/>
  <c r="E717"/>
  <c r="D717"/>
  <c r="E678"/>
  <c r="E783" s="1"/>
  <c r="E679"/>
  <c r="E784" s="1"/>
  <c r="E680"/>
  <c r="E785" s="1"/>
  <c r="E677"/>
  <c r="D678"/>
  <c r="D679"/>
  <c r="D680"/>
  <c r="D677"/>
  <c r="D782" s="1"/>
  <c r="D652"/>
  <c r="D653"/>
  <c r="D654"/>
  <c r="E651"/>
  <c r="E650" s="1"/>
  <c r="D651"/>
  <c r="E613"/>
  <c r="E673" s="1"/>
  <c r="E955" s="1"/>
  <c r="E614"/>
  <c r="E674" s="1"/>
  <c r="E956" s="1"/>
  <c r="E612"/>
  <c r="E672" s="1"/>
  <c r="D613"/>
  <c r="D614"/>
  <c r="D612"/>
  <c r="E611"/>
  <c r="D611"/>
  <c r="E480"/>
  <c r="D480"/>
  <c r="E556"/>
  <c r="E557"/>
  <c r="E558"/>
  <c r="D556"/>
  <c r="D557"/>
  <c r="D558"/>
  <c r="E555"/>
  <c r="D555"/>
  <c r="E516"/>
  <c r="E517"/>
  <c r="E518"/>
  <c r="D516"/>
  <c r="D517"/>
  <c r="D518"/>
  <c r="E515"/>
  <c r="D515"/>
  <c r="E435"/>
  <c r="D435"/>
  <c r="E284"/>
  <c r="E283" s="1"/>
  <c r="D284"/>
  <c r="D283" s="1"/>
  <c r="E229"/>
  <c r="D229"/>
  <c r="E354"/>
  <c r="E353" s="1"/>
  <c r="D354"/>
  <c r="D379" s="1"/>
  <c r="D378" s="1"/>
  <c r="E385"/>
  <c r="E420" s="1"/>
  <c r="E419" s="1"/>
  <c r="D385"/>
  <c r="D420" s="1"/>
  <c r="D419" s="1"/>
  <c r="E384"/>
  <c r="D175"/>
  <c r="D215" s="1"/>
  <c r="E175"/>
  <c r="E215" s="1"/>
  <c r="D176"/>
  <c r="D216" s="1"/>
  <c r="E176"/>
  <c r="E216" s="1"/>
  <c r="D177"/>
  <c r="D217" s="1"/>
  <c r="E177"/>
  <c r="E217" s="1"/>
  <c r="E209"/>
  <c r="D209"/>
  <c r="E204"/>
  <c r="D204"/>
  <c r="D199"/>
  <c r="E179"/>
  <c r="D179"/>
  <c r="E2629" l="1"/>
  <c r="E2671"/>
  <c r="E2670" s="1"/>
  <c r="E2054"/>
  <c r="D2629"/>
  <c r="D2671"/>
  <c r="D2670" s="1"/>
  <c r="E1193"/>
  <c r="E1255" s="1"/>
  <c r="E228"/>
  <c r="E348"/>
  <c r="D228"/>
  <c r="D348"/>
  <c r="E1195"/>
  <c r="E1257" s="1"/>
  <c r="D1476"/>
  <c r="D1475" s="1"/>
  <c r="E1478"/>
  <c r="D1255"/>
  <c r="D1195"/>
  <c r="D1257" s="1"/>
  <c r="D1141"/>
  <c r="E1141"/>
  <c r="D1192"/>
  <c r="D1254" s="1"/>
  <c r="E1194"/>
  <c r="E1213"/>
  <c r="E1192"/>
  <c r="D1194"/>
  <c r="D1248"/>
  <c r="E1573"/>
  <c r="E1386"/>
  <c r="E1479"/>
  <c r="E1531"/>
  <c r="E1251"/>
  <c r="E1248" s="1"/>
  <c r="E1324"/>
  <c r="E1574"/>
  <c r="D1299"/>
  <c r="D1324"/>
  <c r="E1161"/>
  <c r="D1161"/>
  <c r="D1115"/>
  <c r="E1115"/>
  <c r="D1573"/>
  <c r="D1575"/>
  <c r="E1279"/>
  <c r="E1388"/>
  <c r="E1264"/>
  <c r="D1387"/>
  <c r="D1102"/>
  <c r="E1102"/>
  <c r="E984"/>
  <c r="E1486"/>
  <c r="D1279"/>
  <c r="E1572"/>
  <c r="E1575"/>
  <c r="E1105"/>
  <c r="D1574"/>
  <c r="D1506"/>
  <c r="E1100"/>
  <c r="D1213"/>
  <c r="D1264"/>
  <c r="E1387"/>
  <c r="E1425"/>
  <c r="D1572"/>
  <c r="D1385"/>
  <c r="D672"/>
  <c r="D1388"/>
  <c r="D1386"/>
  <c r="E1390"/>
  <c r="D1425"/>
  <c r="E1477"/>
  <c r="E1121"/>
  <c r="D1121"/>
  <c r="D1105"/>
  <c r="D984"/>
  <c r="E1476"/>
  <c r="E1385"/>
  <c r="D1390"/>
  <c r="D1531"/>
  <c r="E2551"/>
  <c r="E2550" s="1"/>
  <c r="E1299"/>
  <c r="D1486"/>
  <c r="E1506"/>
  <c r="D2551"/>
  <c r="D2550" s="1"/>
  <c r="E2483"/>
  <c r="E2482" s="1"/>
  <c r="D1831"/>
  <c r="D674"/>
  <c r="D784"/>
  <c r="D2483"/>
  <c r="D2482" s="1"/>
  <c r="E954"/>
  <c r="E782"/>
  <c r="E781" s="1"/>
  <c r="E595"/>
  <c r="E594" s="1"/>
  <c r="E610"/>
  <c r="D716"/>
  <c r="D947"/>
  <c r="E947"/>
  <c r="D673"/>
  <c r="D650"/>
  <c r="D785"/>
  <c r="E716"/>
  <c r="D610"/>
  <c r="D783"/>
  <c r="D766"/>
  <c r="E1831"/>
  <c r="E2431"/>
  <c r="E671"/>
  <c r="E670" s="1"/>
  <c r="D2431"/>
  <c r="D671"/>
  <c r="E2049"/>
  <c r="D2049"/>
  <c r="E676"/>
  <c r="D676"/>
  <c r="D961"/>
  <c r="D976" s="1"/>
  <c r="E766"/>
  <c r="D595"/>
  <c r="D594" s="1"/>
  <c r="D514"/>
  <c r="E554"/>
  <c r="D554"/>
  <c r="E514"/>
  <c r="E214"/>
  <c r="D214"/>
  <c r="E174"/>
  <c r="D353"/>
  <c r="E379"/>
  <c r="E378" s="1"/>
  <c r="D174"/>
  <c r="D2989" l="1"/>
  <c r="E2989"/>
  <c r="E1191"/>
  <c r="E1579"/>
  <c r="E1595" s="1"/>
  <c r="E1256"/>
  <c r="D1579"/>
  <c r="D1595" s="1"/>
  <c r="D1191"/>
  <c r="E1580"/>
  <c r="E1596" s="1"/>
  <c r="E2959" s="1"/>
  <c r="E2995" s="1"/>
  <c r="D954"/>
  <c r="E1578"/>
  <c r="E1594" s="1"/>
  <c r="E1099"/>
  <c r="E1254"/>
  <c r="D1099"/>
  <c r="D1256"/>
  <c r="D1253" s="1"/>
  <c r="D1578"/>
  <c r="D1594" s="1"/>
  <c r="E1384"/>
  <c r="D1580"/>
  <c r="D1596" s="1"/>
  <c r="E1475"/>
  <c r="D1384"/>
  <c r="E1577"/>
  <c r="E1593" s="1"/>
  <c r="D1577"/>
  <c r="D1593" s="1"/>
  <c r="D1571"/>
  <c r="E1571"/>
  <c r="D955"/>
  <c r="D670"/>
  <c r="D956"/>
  <c r="D953"/>
  <c r="D781"/>
  <c r="E953"/>
  <c r="D347"/>
  <c r="D425"/>
  <c r="E347"/>
  <c r="E425"/>
  <c r="E424" s="1"/>
  <c r="E132"/>
  <c r="E167" s="1"/>
  <c r="E172" s="1"/>
  <c r="D132"/>
  <c r="D167" s="1"/>
  <c r="D172" s="1"/>
  <c r="D2988" s="1"/>
  <c r="D81"/>
  <c r="E81"/>
  <c r="E80"/>
  <c r="D80"/>
  <c r="E131"/>
  <c r="D131"/>
  <c r="E130"/>
  <c r="D130"/>
  <c r="E150"/>
  <c r="E149" s="1"/>
  <c r="D150"/>
  <c r="D149" s="1"/>
  <c r="E159"/>
  <c r="D159"/>
  <c r="E154"/>
  <c r="D154"/>
  <c r="E144"/>
  <c r="D144"/>
  <c r="E139"/>
  <c r="D139"/>
  <c r="E134"/>
  <c r="D134"/>
  <c r="E124"/>
  <c r="D124"/>
  <c r="E119"/>
  <c r="D119"/>
  <c r="E114"/>
  <c r="D114"/>
  <c r="E109"/>
  <c r="E104"/>
  <c r="D109"/>
  <c r="D104"/>
  <c r="E99"/>
  <c r="D99"/>
  <c r="E94"/>
  <c r="D94"/>
  <c r="E89"/>
  <c r="D89"/>
  <c r="D84"/>
  <c r="E84"/>
  <c r="D166" l="1"/>
  <c r="D171" s="1"/>
  <c r="D2987" s="1"/>
  <c r="E2988"/>
  <c r="D2959"/>
  <c r="D2995" s="1"/>
  <c r="E165"/>
  <c r="D165"/>
  <c r="E166"/>
  <c r="E171" s="1"/>
  <c r="E2987" s="1"/>
  <c r="D424"/>
  <c r="E952"/>
  <c r="E1592"/>
  <c r="D1592"/>
  <c r="E1253"/>
  <c r="E1576"/>
  <c r="D1576"/>
  <c r="D952"/>
  <c r="D222"/>
  <c r="D2958" s="1"/>
  <c r="D2994" s="1"/>
  <c r="E79"/>
  <c r="E222"/>
  <c r="E2958" s="1"/>
  <c r="E2994" s="1"/>
  <c r="D79"/>
  <c r="E129"/>
  <c r="D129"/>
  <c r="E12"/>
  <c r="D27"/>
  <c r="E47"/>
  <c r="E42"/>
  <c r="D47"/>
  <c r="D42"/>
  <c r="D37"/>
  <c r="D32"/>
  <c r="D22"/>
  <c r="D17"/>
  <c r="D12"/>
  <c r="E164" l="1"/>
  <c r="E170"/>
  <c r="D164"/>
  <c r="D170"/>
  <c r="D2986" s="1"/>
  <c r="E221"/>
  <c r="E2957" s="1"/>
  <c r="E2993" s="1"/>
  <c r="E169" l="1"/>
  <c r="E2986"/>
  <c r="E2985" s="1"/>
  <c r="E220"/>
  <c r="E2956" s="1"/>
  <c r="D2985"/>
  <c r="D220"/>
  <c r="D2956" s="1"/>
  <c r="D169"/>
  <c r="D221"/>
  <c r="D2992" l="1"/>
  <c r="D219"/>
  <c r="D2957"/>
  <c r="E219"/>
  <c r="D2955" l="1"/>
  <c r="D2993"/>
  <c r="D2991" s="1"/>
  <c r="E2955"/>
  <c r="E2992"/>
  <c r="E2991" s="1"/>
</calcChain>
</file>

<file path=xl/comments1.xml><?xml version="1.0" encoding="utf-8"?>
<comments xmlns="http://schemas.openxmlformats.org/spreadsheetml/2006/main">
  <authors>
    <author>В.А. Горбунов</author>
  </authors>
  <commentList>
    <comment ref="G1961" authorId="0">
      <text>
        <r>
          <rPr>
            <b/>
            <sz val="9"/>
            <color indexed="81"/>
            <rFont val="Tahoma"/>
            <family val="2"/>
            <charset val="204"/>
          </rPr>
          <t>В.А. Горбунов:</t>
        </r>
        <r>
          <rPr>
            <sz val="9"/>
            <color indexed="81"/>
            <rFont val="Tahoma"/>
            <family val="2"/>
            <charset val="204"/>
          </rPr>
          <t xml:space="preserve">
это индикаторы!
</t>
        </r>
      </text>
    </comment>
  </commentList>
</comments>
</file>

<file path=xl/sharedStrings.xml><?xml version="1.0" encoding="utf-8"?>
<sst xmlns="http://schemas.openxmlformats.org/spreadsheetml/2006/main" count="4735" uniqueCount="1258">
  <si>
    <t>№</t>
  </si>
  <si>
    <t>п/п</t>
  </si>
  <si>
    <t>Источник финансирования</t>
  </si>
  <si>
    <t>Причины отклонений от плановых значений</t>
  </si>
  <si>
    <t>план</t>
  </si>
  <si>
    <t>факт</t>
  </si>
  <si>
    <t>1.</t>
  </si>
  <si>
    <t>всего</t>
  </si>
  <si>
    <t xml:space="preserve"> ГБ</t>
  </si>
  <si>
    <t>ОБ**</t>
  </si>
  <si>
    <t>ФБ**</t>
  </si>
  <si>
    <t>Др.источники**</t>
  </si>
  <si>
    <t>1.1.</t>
  </si>
  <si>
    <t>2.</t>
  </si>
  <si>
    <t>Объем финансирования,тыс.руб.</t>
  </si>
  <si>
    <t>Наименование показателя цели, задачи, мероприятия</t>
  </si>
  <si>
    <t>Значение результата,адрес,
количественная характеристика</t>
  </si>
  <si>
    <t xml:space="preserve">Отчет о реализации мероприятий муниципальных (ведомственных) программ за 1-е полугодие 2015 года                         </t>
  </si>
  <si>
    <t>Образование, физическая культура и спорт, молодежная политика</t>
  </si>
  <si>
    <t>МП «Развитие общего образования в городском округе город Рыбинск»</t>
  </si>
  <si>
    <t>Подпрограмма "Совершенствование МТБ общего образования в городском округе город Рыбинск"</t>
  </si>
  <si>
    <t>Ремонт и реконструкция пищеблоков</t>
  </si>
  <si>
    <t xml:space="preserve"> Выполнение предписаний Роспотребнадзора</t>
  </si>
  <si>
    <t>Выполнение предписаний Госпожнадзора</t>
  </si>
  <si>
    <t>Модернизация АПС, ремонт электропроводки</t>
  </si>
  <si>
    <t>3.</t>
  </si>
  <si>
    <t> 3.1.</t>
  </si>
  <si>
    <t>Совершенствование материально-технической базы образовательных организаций</t>
  </si>
  <si>
    <t>Оснащение ДОУ, ОУ мебелью, оборудованием, мягким инвентарем, игр. пособиями, улучшение МТБ УДО</t>
  </si>
  <si>
    <t>4.</t>
  </si>
  <si>
    <t> 4.1.</t>
  </si>
  <si>
    <t>Капитальные и частичные ремонты зданий, с целью предупреждения аварийной ситуации</t>
  </si>
  <si>
    <t xml:space="preserve">Ремонт зданий </t>
  </si>
  <si>
    <t>2.1.</t>
  </si>
  <si>
    <t> 1.1.</t>
  </si>
  <si>
    <t>СОШ № 32, ДОУ № 10</t>
  </si>
  <si>
    <t>ДОУ № 10</t>
  </si>
  <si>
    <t>ДОУ № 105, СОШ № 28</t>
  </si>
  <si>
    <t>ДОУ № 1, СОШ № 11</t>
  </si>
  <si>
    <t xml:space="preserve">Показатель цели: устойчивое развитие системы общего образования для  обеспечения доступности, эффективности и повышения качества предоставляемых образовательных  услуг в соответствии с приоритетными направлениями развития российского образования </t>
  </si>
  <si>
    <t xml:space="preserve">Ежегодный выпуск «Вами гордится Рыбинск», с публикацией информации об образовательных организациях, и личных достижениях выпускников, награжденных медалью «За  успехи в учебе», достигших высоких результатов в спорте, искусстве.
Церемония приема Главы городского округа город Рыбинск лучших выпускников образовательных организаций
</t>
  </si>
  <si>
    <t>Повышение уровня капитализации достижений детей как средства сопровождения одаренного ребенка</t>
  </si>
  <si>
    <t>60 медалистов получили премии</t>
  </si>
  <si>
    <t>Ведомственная целевая программа функционирования отрасли образования</t>
  </si>
  <si>
    <t>Задача 1. Обеспечение государственных гарантий прав граждан на образование и социальную поддержку отдельных категорий обучающихся</t>
  </si>
  <si>
    <t>Организация предоставления государственных услуг по реализации основных образовательных программ дошкольного, начального, основного, среднего (полного) общего образования в муниципальных общеобразовательных организациях</t>
  </si>
  <si>
    <t>1.1</t>
  </si>
  <si>
    <t>1.2.</t>
  </si>
  <si>
    <t>Организация присмотра и ухода за детьми, осваивающими основную образовательную программу - образовательную программу дошкольного образования</t>
  </si>
  <si>
    <t>1.3.</t>
  </si>
  <si>
    <t>Организация содержания и воспитания детей в общеобразовательной школе-интернате N 2</t>
  </si>
  <si>
    <t>1.4.</t>
  </si>
  <si>
    <t>Компенсация расходов за присмотр и уход за детьми в образовательных организациях</t>
  </si>
  <si>
    <t>1.5.</t>
  </si>
  <si>
    <t>Создание условий для реализации основных общеобразовательных программ дошкольного, начального, основного, среднего (полного) общего образования, в том числе содержания и воспитания детей в общеобразовательной школе-интернате N 2</t>
  </si>
  <si>
    <t>1.6.</t>
  </si>
  <si>
    <t>Обеспечение бесплатным питанием обучающихся в общеобразовательных организациях (основные общеобразовательные школы, средние общеобразовательные школы)</t>
  </si>
  <si>
    <t>1.7.</t>
  </si>
  <si>
    <t>Выплаты медицинским работникам, осуществляющим медицинское обслуживание обучающихся и воспитанников муниципальных образовательных организаций</t>
  </si>
  <si>
    <t>1.8.</t>
  </si>
  <si>
    <t>Реализация дополнительных общеразвивающих программ и дополнительных предпрофессиональных программ в соответствии с федеральными государственными требованиями в образовательных организациях дополнительного образования детей</t>
  </si>
  <si>
    <t>1.9.</t>
  </si>
  <si>
    <t>Обеспечение функционирования в вечернее время спортивных залов общеобразовательных организаций для занятий в них обучающихся</t>
  </si>
  <si>
    <t xml:space="preserve"> Осуществление на территории города Рыбинска переданных отдельных государственных полномочий Ярославской области в сфере опеки и попечительства в отношении несовершеннолетних лиц</t>
  </si>
  <si>
    <t>Обеспечение деятельности отдела опеки и попечительства</t>
  </si>
  <si>
    <t>2.2.</t>
  </si>
  <si>
    <t>Обеспечение единовременных выплат при всех формах устройства детей в семью</t>
  </si>
  <si>
    <t>2.3.</t>
  </si>
  <si>
    <t>Государственная поддержка опеки и попечительства</t>
  </si>
  <si>
    <t>Создание в системе общего образования городского округа город Рыбинск необходимых организационных, кадровых, научно-методических условий для эффективной реализации муниципальных образовательных услуг</t>
  </si>
  <si>
    <t>3.1.</t>
  </si>
  <si>
    <t>Реализация дополнительных профессиональных образовательных программ (повышение квалификации) (ИОЦ). Обеспечение трудовой и профессиональной подготовки обучающихся (МУК). Оказание психолого-педагогической и медико-социальной помощи детям (ЦПД)</t>
  </si>
  <si>
    <t>Обеспечение функционирования образовательных организаций (ЦБО, РЭУ)</t>
  </si>
  <si>
    <t>3.2.</t>
  </si>
  <si>
    <t>Итого по МП (ВЦП) (Департамент образования)</t>
  </si>
  <si>
    <t>Строительство спортивного зала общеобразовательной школы №11</t>
  </si>
  <si>
    <t xml:space="preserve">Строительство детского сада т по адресу: ул. Новоселов, 26 </t>
  </si>
  <si>
    <t>Строительство школы в мкр. "Скоморохова гора "</t>
  </si>
  <si>
    <t xml:space="preserve">Реконструкция здания по адресу: ул. Архитектурная, д.4 под детский сад </t>
  </si>
  <si>
    <t xml:space="preserve">Строительство детского сада на 120 мест с бассейном и инженерными коммуникациями по адресу: ул. Моторостроителей, д.33 </t>
  </si>
  <si>
    <t xml:space="preserve">Строительство детского сада по ул. Герцена, д.95а </t>
  </si>
  <si>
    <t xml:space="preserve">Строительство здания общеобразовательной школы по адресу: Тракторная ул., д.12 </t>
  </si>
  <si>
    <t>Итого по МП (Управление строительства)</t>
  </si>
  <si>
    <t>Погашение  кредиторской задолженности</t>
  </si>
  <si>
    <t>Строительно-монтажные работы выполнены в 2014г. Пристройка к зданиюшколы по адресу ул. Гастелло, д.5 введена в эксплуатацию 01.04.2015г.</t>
  </si>
  <si>
    <t>Финасирование в пределах поступивших доходов городского бюджета и кассового плана на 1 полугодие 2015г.</t>
  </si>
  <si>
    <t>Разработка  проектно-сметной документации  с получением положительного заключения госэкспертизы</t>
  </si>
  <si>
    <t>В рамках заключенного в 2013г.  контракта разработана проектно-сметная документация на строительство д.с. на 240 мест по адресу: ул. Новоселов, 26. По технической части проекта 19.06.2015г. получено положительное заключение госэкспертизы, по сметной части устраняются замечания.</t>
  </si>
  <si>
    <t xml:space="preserve">Спортивный комплекс шк. №12 по адресу : ул. Моторостроителей,27 введен в эксплуатацию 06.12.2013 г. </t>
  </si>
  <si>
    <t>погашение  кредиторской задолженности</t>
  </si>
  <si>
    <t>Объект введен в эксплуатацию в 2013 году.</t>
  </si>
  <si>
    <t>Строительно-монтажные работы выполнены в 2014г.. Детский сад на 120 мест с бассейном по адресу ул. Моторостроителей, 33 введен  в эксплуатацию 19.03.2015г.</t>
  </si>
  <si>
    <t xml:space="preserve">Ввод в эксплуатацию пристройки на 120 мест к детскому саду по адресу: ул. Герцена, 95 </t>
  </si>
  <si>
    <t>24.12.2014 г. заключен муниципальный контракт на строительство пристройки на сумму 71 620 434,40 руб. Работы ведутся</t>
  </si>
  <si>
    <t xml:space="preserve">Оплата на основании выполненых   работ. Срок завершения работ и ввод объекта в эксплуатацию 01.12.2015 </t>
  </si>
  <si>
    <r>
      <t xml:space="preserve"> </t>
    </r>
    <r>
      <rPr>
        <sz val="9"/>
        <color theme="1"/>
        <rFont val="Century Gothic"/>
        <family val="2"/>
        <charset val="204"/>
      </rPr>
      <t>Строительство школы  на 786 мест по адресу: ул. Тракторная,12 .     Сроки строительства 2015-2017 годы</t>
    </r>
  </si>
  <si>
    <t xml:space="preserve">Разработана проектно-сметная документация на строительство школы, получено положительное заключение госэкспертизы. </t>
  </si>
  <si>
    <t xml:space="preserve"> Отсутствие соглашения с субъектом РФ. В 2015г. планировалось приступить к строительству объекта за счет средств областного и местного бюджета. В мае 2015г. областные средства перераспределены Правительством области на другие объекты.</t>
  </si>
  <si>
    <t xml:space="preserve">Обеспечение условий для развития на территории городского округа город Рыбинск физической культуры и массового спорта, организация проведения официальных физкультурно-оздоровительных и спортивных мероприятий городского округа, Увеличение количества населения, занимающегося физической культурой на регулярной основе
</t>
  </si>
  <si>
    <r>
      <rPr>
        <i/>
        <sz val="12"/>
        <color theme="1"/>
        <rFont val="Century Gothic"/>
        <family val="2"/>
        <charset val="204"/>
      </rPr>
      <t>Задача 1</t>
    </r>
    <r>
      <rPr>
        <sz val="12"/>
        <color theme="1"/>
        <rFont val="Century Gothic"/>
        <family val="2"/>
        <charset val="204"/>
      </rPr>
      <t xml:space="preserve">                                                                                                         повышение интереса различных категорий населения города к занятиям физической культуры и спорта</t>
    </r>
  </si>
  <si>
    <t>Размещение в средствах массовой информации сведений о проводимых в городе спортивно-массовых мероприятиях</t>
  </si>
  <si>
    <t>6 сюжетов ОТ</t>
  </si>
  <si>
    <t xml:space="preserve">7 полос </t>
  </si>
  <si>
    <t xml:space="preserve">2 полосы </t>
  </si>
  <si>
    <t>Проведение спартакиад среди школьников, учащихся ПУ,ПЛ, ССУЗ</t>
  </si>
  <si>
    <t>Организация и проведение городских физкультурно-оздоровительных и спортивно-массовых мероприятий среди инвалидов и участие в соревнованиях среди сильнейших спортсменов-инвалидов</t>
  </si>
  <si>
    <t>12, 46</t>
  </si>
  <si>
    <t xml:space="preserve">Организация городских массовых физкультурно-спортивных мероприятий городского значения различного уровня (День города, День физкультурника, День спорта, Рыбинская рыбалка, Рыбинская лыжня, легкоатлетические эстафеты и пробеги, Зимние забавы и другие) </t>
  </si>
  <si>
    <t xml:space="preserve"> 8 в год</t>
  </si>
  <si>
    <t>27 мероприятий</t>
  </si>
  <si>
    <t xml:space="preserve">Участие в финальных соревнованиях Спартакиады муниципальных образований среди городов 1 группы Ярославской области и муниципальных служащих </t>
  </si>
  <si>
    <t>запланированы на 2-е полугодие</t>
  </si>
  <si>
    <t xml:space="preserve">Проведение городских соревнований и мероприятий для ветеранов спорта </t>
  </si>
  <si>
    <r>
      <rPr>
        <i/>
        <sz val="12"/>
        <color theme="1"/>
        <rFont val="Century Gothic"/>
        <family val="2"/>
        <charset val="204"/>
      </rPr>
      <t xml:space="preserve">Задача 2 </t>
    </r>
    <r>
      <rPr>
        <sz val="12"/>
        <color theme="1"/>
        <rFont val="Century Gothic"/>
        <family val="2"/>
        <charset val="204"/>
      </rPr>
      <t xml:space="preserve">                                                                                          повышение мотивации к регулярным занятиям спортом спортсменов, занимающихся в спортивных учреждениях</t>
    </r>
  </si>
  <si>
    <t> 2.1.</t>
  </si>
  <si>
    <t xml:space="preserve">Организация спортивного фестиваля по чествованию сильнейших спортсменов и тренеров и ветеранов спорта по итогам прошедшего спортивного сезона городского округа город Рыбинск </t>
  </si>
  <si>
    <t> 2.2.</t>
  </si>
  <si>
    <t>Организация и проведение городских турниров, чемпионатов, первенств, кубков, встреч по различным видам спорта, а также проведение городских учебно-тренировочных сборов</t>
  </si>
  <si>
    <t>250 в год</t>
  </si>
  <si>
    <t>70 мероприятия</t>
  </si>
  <si>
    <t> 2.3.</t>
  </si>
  <si>
    <t xml:space="preserve">Принятие участия в организации и проведении межмуниципальных, региональных, межрегиональных, всероссийских и международных спортивных соревнований по различным видам спорта </t>
  </si>
  <si>
    <t>90 в год</t>
  </si>
  <si>
    <t>7 мероприятия</t>
  </si>
  <si>
    <r>
      <rPr>
        <i/>
        <sz val="12"/>
        <color theme="1"/>
        <rFont val="Century Gothic"/>
        <family val="2"/>
        <charset val="204"/>
      </rPr>
      <t>Задача 3</t>
    </r>
    <r>
      <rPr>
        <sz val="12"/>
        <color theme="1"/>
        <rFont val="Century Gothic"/>
        <family val="2"/>
        <charset val="204"/>
      </rPr>
      <t xml:space="preserve">                                                                                                      развитие инфраструктуры спорта</t>
    </r>
  </si>
  <si>
    <t xml:space="preserve">Сертификация объектов спорта городского округа город Рыбинск </t>
  </si>
  <si>
    <t>4 объекта в год</t>
  </si>
  <si>
    <t>6 объектов</t>
  </si>
  <si>
    <t> 3.2.</t>
  </si>
  <si>
    <t xml:space="preserve">Обеспечение учебных заведений спортинвентарем и оборудованием с целью создания условий для качественного проведения учебных занятий по физической культуре в учреждениях дополнительного образования </t>
  </si>
  <si>
    <t>14 учре-ний в год</t>
  </si>
  <si>
    <t>2 учреждения</t>
  </si>
  <si>
    <t> 3.3.</t>
  </si>
  <si>
    <t>Создание спортивной базы по месту жительства населения (хоккейных кортов, спортивных площадок, зон отдыха и др.)</t>
  </si>
  <si>
    <t>Погашение кредиторской задолженности за выполненные работы (оказанные услуги))</t>
  </si>
  <si>
    <t> 3.4.</t>
  </si>
  <si>
    <t xml:space="preserve">Проектирование и реконструкция здания МОУ ДОД СДЮСШОР «Метеор» с плавательным бассейном </t>
  </si>
  <si>
    <t> 3.5.</t>
  </si>
  <si>
    <t>Реконструкция стадиона «Сатурн» (МОУ ДОД СДЮСШОР № 2)</t>
  </si>
  <si>
    <t> 3.6.</t>
  </si>
  <si>
    <t xml:space="preserve">Строительство школьного стадиона между СОШ №18 и СОШ №28 </t>
  </si>
  <si>
    <t> 3.7.</t>
  </si>
  <si>
    <t xml:space="preserve">Продление участка лыжероллерной трассы МОАУ ДОД СДЮСШОР № 4 </t>
  </si>
  <si>
    <t> 3.8.</t>
  </si>
  <si>
    <t xml:space="preserve">Строительство гаража для ратрака МОАУ ДОД СДЮСШОР № 4 </t>
  </si>
  <si>
    <t> 3.9.</t>
  </si>
  <si>
    <t>Проектирование и реконструкция здания МОУ ДОД СДЮСШОР № 10</t>
  </si>
  <si>
    <t> 3.10.</t>
  </si>
  <si>
    <t>Проектирование и строительство биатлонного комплекса МОАУ  ДОД СДЮСШОР № 4</t>
  </si>
  <si>
    <t> 3.11.</t>
  </si>
  <si>
    <t>Проектирование и строительство  крытого  ледового корта</t>
  </si>
  <si>
    <r>
      <rPr>
        <i/>
        <sz val="12"/>
        <color theme="1"/>
        <rFont val="Century Gothic"/>
        <family val="2"/>
        <charset val="204"/>
      </rPr>
      <t>Задача 1</t>
    </r>
    <r>
      <rPr>
        <sz val="12"/>
        <color theme="1"/>
        <rFont val="Century Gothic"/>
        <family val="2"/>
        <charset val="204"/>
      </rPr>
      <t xml:space="preserve">                                                                                                         развитие хоккея в городском округе город  Рыбинск</t>
    </r>
  </si>
  <si>
    <t>Участие в соревнованиях различных уровней (Первенство города Ярославля на кбок ХК «Локомотив», Первенство России «Регион-Центр»)</t>
  </si>
  <si>
    <t>Организация и проведение турниров (товарищеских встреч) различного уровня (кроме соревнований, указанных в п.1)</t>
  </si>
  <si>
    <t>Проведение учебно-тренировочных сборов и ведение учебно-тренировочного процесса</t>
  </si>
  <si>
    <t>Приобретение спортивного инвентаря и оборудования</t>
  </si>
  <si>
    <r>
      <rPr>
        <i/>
        <sz val="12"/>
        <color theme="1"/>
        <rFont val="Century Gothic"/>
        <family val="2"/>
        <charset val="204"/>
      </rPr>
      <t>Задача 1</t>
    </r>
    <r>
      <rPr>
        <sz val="12"/>
        <color theme="1"/>
        <rFont val="Century Gothic"/>
        <family val="2"/>
        <charset val="204"/>
      </rPr>
      <t xml:space="preserve">                                                                                             Реализация дополнительных образовательных программ</t>
    </r>
  </si>
  <si>
    <t>Реализация дополнительных образовательных программ для привлечения детей и подростков к регулярным занятиям физической культурой и спортом</t>
  </si>
  <si>
    <t>Обеспечение условий для развития на территории города Рыбинск физической культуры и массового спорта (Погашение кредиторской задолженности за выполненные работы (оказанные услуги)</t>
  </si>
  <si>
    <r>
      <rPr>
        <i/>
        <sz val="12"/>
        <color theme="1"/>
        <rFont val="Century Gothic"/>
        <family val="2"/>
        <charset val="204"/>
      </rPr>
      <t>Задача 2</t>
    </r>
    <r>
      <rPr>
        <sz val="12"/>
        <color theme="1"/>
        <rFont val="Century Gothic"/>
        <family val="2"/>
        <charset val="204"/>
      </rPr>
      <t xml:space="preserve">                                                                                                   Обеспечение доступа к открытым и закрытым спортивным объектам для свободного пользования</t>
    </r>
  </si>
  <si>
    <t>Обеспечение условий для развития на территории города Рыбинск физической культуры и массового спорта</t>
  </si>
  <si>
    <r>
      <rPr>
        <i/>
        <sz val="12"/>
        <color theme="1"/>
        <rFont val="Century Gothic"/>
        <family val="2"/>
        <charset val="204"/>
      </rPr>
      <t>Задача 3</t>
    </r>
    <r>
      <rPr>
        <sz val="12"/>
        <color theme="1"/>
        <rFont val="Century Gothic"/>
        <family val="2"/>
        <charset val="204"/>
      </rPr>
      <t xml:space="preserve">                                                                                                 Формирование полной и достоверной информации о хозяйственных процессах и финансовых результатах деятельности обслуживаемых учреждений, необходимой для оперативного руководства и управления</t>
    </r>
  </si>
  <si>
    <t>Предоставление бюджетных ассигнований на содержание МУ «ЦБ УФКС и МП»</t>
  </si>
  <si>
    <t>МП "Развитие физической культуры и спорта в городском округе город Рыбинск на 2015 – 2017 годы"</t>
  </si>
  <si>
    <t>Итого по подпрограмме 2</t>
  </si>
  <si>
    <t>Итого по подпрограмме 3</t>
  </si>
  <si>
    <t>Итого по подпрограмме 1</t>
  </si>
  <si>
    <t xml:space="preserve">Итого по МП </t>
  </si>
  <si>
    <t>Создание условий для успешной социализации, эффективной самореализации молодых людей в интересах развития города Рыбинска</t>
  </si>
  <si>
    <t>Задача 1: Вовлечение молодежи в активную жизнь городского сообщества</t>
  </si>
  <si>
    <t>недофинансирование ГБ 167,44</t>
  </si>
  <si>
    <t>Реализация программ подготовки и обучения молодежного актива, руководителей молодежных и детских общественных организаций и объединений, органов молодежного самоуправления</t>
  </si>
  <si>
    <t>3 программы / 200 чел.</t>
  </si>
  <si>
    <t>1 программа / 40 чел.</t>
  </si>
  <si>
    <t xml:space="preserve">3-4 квартал </t>
  </si>
  <si>
    <t>Проведение конкурсов среди лидеров и руководителей молодежных и детских общественных организаций и объединений, органов молодежного самоуправления</t>
  </si>
  <si>
    <t>10 чел.</t>
  </si>
  <si>
    <t>Проведение городского конкурса молодежных инициатив и социальных проектов, направленного на вовлечение детей и молодежи в общественную деятельность, социальную практику, решение социально-значимых проблем города (Погашение кредиторской задолженности за выполненные работы (оказанные услуги)</t>
  </si>
  <si>
    <t>15 проектов</t>
  </si>
  <si>
    <t>28 проектов</t>
  </si>
  <si>
    <t>недофинансирование ГБ 57,0</t>
  </si>
  <si>
    <t>Проведение смотра-конкурса деятельности молодежных и детских общественных  объединений, орагнов молодежного самоуправления</t>
  </si>
  <si>
    <t>Проведение мероприятий с целью популяризации илей добровольчества в молодежной среде (фестивали, акции)</t>
  </si>
  <si>
    <t>5 мероприятий /200 чел.</t>
  </si>
  <si>
    <t>5 мероприятий/ 1000 чел.</t>
  </si>
  <si>
    <t>недофинасирование ГБ 25,0</t>
  </si>
  <si>
    <t xml:space="preserve">Выявление и поддержка деятельности молодежных организаций  современных направлений спорта </t>
  </si>
  <si>
    <t>4 проекта/400 чел.</t>
  </si>
  <si>
    <t>1 проект/100 чел.</t>
  </si>
  <si>
    <t>недофинансирование ГБ 3,0</t>
  </si>
  <si>
    <t xml:space="preserve">Проведение массовых мероприятий приуроченных к празднованию Всероссийского Дня молодежи, праздникам и памятным  дням и датам РФ и города </t>
  </si>
  <si>
    <t>1000 чел.</t>
  </si>
  <si>
    <t>недофинансирование ГБ 80,84</t>
  </si>
  <si>
    <t xml:space="preserve">1.8. </t>
  </si>
  <si>
    <t>Содействие участию молодежных и детских общественных объединений, органов молодежного самоуправления в мероприятиях регионального и других  уровней</t>
  </si>
  <si>
    <t>150 чел.</t>
  </si>
  <si>
    <t>4 мероприятия /54 чел.</t>
  </si>
  <si>
    <t>недофинасирование ГБ 1,598</t>
  </si>
  <si>
    <t>МП "Молодежная политика в городком округе город Рыбинск" на 2015 -2017 годы</t>
  </si>
  <si>
    <t xml:space="preserve">Задача 2: Развитие инновационного, интеллектуального потенциал, деловой активности </t>
  </si>
  <si>
    <t xml:space="preserve">Мероприятия по содействию профессиональному самоопределению молодежи (лекционный, экскурсионный курс, конкурсы)  </t>
  </si>
  <si>
    <t>40 мероприятий /300 чел.</t>
  </si>
  <si>
    <t>40 мероприятий/ 800 чел.</t>
  </si>
  <si>
    <t xml:space="preserve">Увеличение числа участников </t>
  </si>
  <si>
    <t xml:space="preserve">Повышение престижа молодеых специалистов развитие системы поддержки молодых кадров </t>
  </si>
  <si>
    <t xml:space="preserve">2.3. </t>
  </si>
  <si>
    <t xml:space="preserve">Реализация программ по поддержке деятельности студенческих трудовых отрядов </t>
  </si>
  <si>
    <t>3 отряда /68 чел.</t>
  </si>
  <si>
    <t>1 отряд/25 чел.</t>
  </si>
  <si>
    <t xml:space="preserve">Отсутствие ОБ </t>
  </si>
  <si>
    <t>2.4.</t>
  </si>
  <si>
    <t xml:space="preserve">Участие молодежи в работе научно-практических конференций в сфере молодежной политики, инновационной деятельности </t>
  </si>
  <si>
    <t>20 чел.</t>
  </si>
  <si>
    <t xml:space="preserve">1 конференция /13 чел. </t>
  </si>
  <si>
    <t xml:space="preserve">2.5. </t>
  </si>
  <si>
    <t xml:space="preserve">Проведение городской молодежной конференции по итогам ежегодной реализации  подпрограммы </t>
  </si>
  <si>
    <t>4 квартал</t>
  </si>
  <si>
    <t xml:space="preserve">2.6. </t>
  </si>
  <si>
    <t>Содействие участию талантливой молодежи города Рыбинска в конкурсах, проектах, олимпиадах, конференциях регионального и других уровней</t>
  </si>
  <si>
    <t>Обеспечение условий для реализации творческого потенциала молодежи, активного занятия физической культурой и спортом</t>
  </si>
  <si>
    <t>недофинансирование ГБ 97,84</t>
  </si>
  <si>
    <t xml:space="preserve">Реализация культурно-досуговых программ для подростков и молодежи по месту жительства </t>
  </si>
  <si>
    <t>8 мероприятий/  1500 чел.</t>
  </si>
  <si>
    <t>недофинансирование ГБ24,74</t>
  </si>
  <si>
    <t xml:space="preserve">3.2. </t>
  </si>
  <si>
    <t xml:space="preserve">Организация спортивно-массовой  работы с детьми, подростками и молодежью по месту жительства </t>
  </si>
  <si>
    <t>2000 чел.</t>
  </si>
  <si>
    <t>14 мероприятий /1600 чел.</t>
  </si>
  <si>
    <t>недофинансирование ГБ 47,88</t>
  </si>
  <si>
    <t>3.3.</t>
  </si>
  <si>
    <t xml:space="preserve">Организация и проведение фестивалей современного молодежного творчества  </t>
  </si>
  <si>
    <t>300 чел.</t>
  </si>
  <si>
    <t>2 мероприятия/ 230 чел.</t>
  </si>
  <si>
    <t>недофинансирование ГБ 15,2</t>
  </si>
  <si>
    <t>3.4.</t>
  </si>
  <si>
    <t xml:space="preserve">Организация и проведение соревнований, турниров, слетов, фестивалей, навправленных на развитие массового спорта, пропаганду здрового образа                             жизни </t>
  </si>
  <si>
    <t xml:space="preserve">1500 чел. </t>
  </si>
  <si>
    <t>1 мероприятие/ 400 чел.</t>
  </si>
  <si>
    <t>недофинансирование ГБ 10,0</t>
  </si>
  <si>
    <t>3.5.</t>
  </si>
  <si>
    <t xml:space="preserve">Реализация программ и проектов  по профилактике правонарушений, зависимостей, вредных привычек, пропаганде здорового образа жизни </t>
  </si>
  <si>
    <t>4 программы/ 700 чел.</t>
  </si>
  <si>
    <t>4 программы /430 чел.</t>
  </si>
  <si>
    <t>3.6.</t>
  </si>
  <si>
    <t>Реализация программ, проектов  направленных на развитие системы поддержки социальной адаптации молодых семей</t>
  </si>
  <si>
    <t>1 программа /65 семей</t>
  </si>
  <si>
    <t>1 программа   /38 семей</t>
  </si>
  <si>
    <t>В течение года</t>
  </si>
  <si>
    <t>3.7.</t>
  </si>
  <si>
    <t>Содействие участию представителей молодежи города в конкурсах, фестивалях, соревнованиях регионального и других уровней</t>
  </si>
  <si>
    <t>5 мероприятий/ 40 чел.</t>
  </si>
  <si>
    <t xml:space="preserve">3 мероприятия /30 чел. </t>
  </si>
  <si>
    <t xml:space="preserve">4.1. </t>
  </si>
  <si>
    <t xml:space="preserve">Проведение комплексного социологического мониторинга по вопросам молодежной политики </t>
  </si>
  <si>
    <t>4.2.</t>
  </si>
  <si>
    <t>Выпуск информационно-методических материалов по различным направлениям молодежной политики</t>
  </si>
  <si>
    <t>4.3.</t>
  </si>
  <si>
    <t xml:space="preserve">Поддержка деятельности интернет -сайтов учреждений сферы молодежной политики  </t>
  </si>
  <si>
    <t>4.4.</t>
  </si>
  <si>
    <t xml:space="preserve">Подготовка и размещение в средствах массовой информации, телекоммуникационной сети Интернет информации по молодежной политике  </t>
  </si>
  <si>
    <t>4.5.</t>
  </si>
  <si>
    <t>Обучение специалистов системы молодежной политики современным методам  и технологиям работы с молодежью</t>
  </si>
  <si>
    <t xml:space="preserve">4.6. </t>
  </si>
  <si>
    <t>Аттестация специалистов и руководящих работников  муниципальных учреждений сферы молодежной политики г. Рыбинска</t>
  </si>
  <si>
    <t>3-4 квартал</t>
  </si>
  <si>
    <t>4.7.</t>
  </si>
  <si>
    <t xml:space="preserve">Развитие материально-технической базы мунципальных учреждений молодежной политики </t>
  </si>
  <si>
    <t>53 мероприятия / 18300 чел.</t>
  </si>
  <si>
    <t xml:space="preserve">42 мероприятия  /7234 чел. </t>
  </si>
  <si>
    <t>недофинансирование ГБ  268,28</t>
  </si>
  <si>
    <t>Развитие и укрепление информационно-ресурной базы реализации программ молодежной политики</t>
  </si>
  <si>
    <t>3 сюжета ГТ                  6 сюжетов ОТ               7 полос</t>
  </si>
  <si>
    <r>
      <t xml:space="preserve">3 сюжета ГТ   </t>
    </r>
    <r>
      <rPr>
        <sz val="9"/>
        <color theme="0"/>
        <rFont val="Century Gothic"/>
        <family val="2"/>
        <charset val="204"/>
      </rPr>
      <t xml:space="preserve">...................... </t>
    </r>
    <r>
      <rPr>
        <sz val="9"/>
        <color theme="1"/>
        <rFont val="Century Gothic"/>
        <family val="2"/>
        <charset val="204"/>
      </rPr>
      <t xml:space="preserve">                                                                         2 полосы</t>
    </r>
  </si>
  <si>
    <t>Задача 1 Создание условий для сохранения и развития учреждений  отдыха и оздоровления г. Рыбинска</t>
  </si>
  <si>
    <t xml:space="preserve"> Укрепление материально-технической базы муниципальных учреждений и оздоровления</t>
  </si>
  <si>
    <t>3 муниципальных ДОЛ</t>
  </si>
  <si>
    <t>недофинансирование из ГБ 850,0 тыс.руб.</t>
  </si>
  <si>
    <t>Задача 2 Обеспечение отдыха, оздоровления, и занятости детей и молодежи г. Рыбинска</t>
  </si>
  <si>
    <t xml:space="preserve"> Организация деятельности лагерей дневного пребывания детей на базе учреждений образования, культуры и спорта</t>
  </si>
  <si>
    <t>50 лагерей/2763</t>
  </si>
  <si>
    <t>50 лагерей/2623 чел.</t>
  </si>
  <si>
    <t>недофинансирование из ГБ 608,3 тыс. руб.</t>
  </si>
  <si>
    <t>Организация деятельности профильных лагерей</t>
  </si>
  <si>
    <t>25 лагерей/1200</t>
  </si>
  <si>
    <t>10 лагерей/866</t>
  </si>
  <si>
    <t>недофинансирование из ГБ 300,0 тыс. руб.</t>
  </si>
  <si>
    <t>ГБ</t>
  </si>
  <si>
    <t>Приобретение путевок в загородные ДОЛ, организация отдыха в лагерях дневного пребывания детей, находящихся в трудной жизненной ситуации</t>
  </si>
  <si>
    <t>751 путевка в загородные ДОЛ,480 мест в лагерях дневного пребывания</t>
  </si>
  <si>
    <t>599 путевок в загородные ДОЛ 480 мест в лагерях дневного пребывания детей</t>
  </si>
  <si>
    <t>согласно плана</t>
  </si>
  <si>
    <t>ФБ</t>
  </si>
  <si>
    <t>Частичная оплата стоимости путевки в загородные ДОЛ детям работников муниципальных учреждений,детям- победителям  олимпиад, конкурсов</t>
  </si>
  <si>
    <t>370 путевок</t>
  </si>
  <si>
    <t>недофинансирование из ГБ 800,0 тыс. руб.</t>
  </si>
  <si>
    <t>2.5.</t>
  </si>
  <si>
    <t>Компенсации части расходов на приобретение путевок в учреждения отдыха и оздоровления детей</t>
  </si>
  <si>
    <t>2680 чел.</t>
  </si>
  <si>
    <t>2.6.</t>
  </si>
  <si>
    <t>Организация временной трудовой занятости детей и молодежи в возрасте 14-17 лет</t>
  </si>
  <si>
    <t>520 чел.</t>
  </si>
  <si>
    <t>183 чел.</t>
  </si>
  <si>
    <t>недофинансирование из ГБ 500,0 тыс. руб.</t>
  </si>
  <si>
    <t>2.7.</t>
  </si>
  <si>
    <t>Реализация региональной программы "Социальная поддержка пожилых граждан в Ярославской области" на территории г. Рыбинска</t>
  </si>
  <si>
    <t>12 чел.</t>
  </si>
  <si>
    <t xml:space="preserve">согласно плана </t>
  </si>
  <si>
    <t>Задача 3. Совершенствование оздоровительной , образовательной , воспитательной культурно-досуговой деятельности с детьми и молодежью</t>
  </si>
  <si>
    <t>Городской конкурс вариативных программ (проектов) в сфере отдыха и оздоровления детей</t>
  </si>
  <si>
    <t>20 программ</t>
  </si>
  <si>
    <t>26 программ</t>
  </si>
  <si>
    <t xml:space="preserve">недофинансирование из ГБ 276, 0 тыс. руб. </t>
  </si>
  <si>
    <t>Др. источники</t>
  </si>
  <si>
    <t xml:space="preserve">Городской смотр-конкурс учреждений на лучшую организацию отдыха и оздоровления </t>
  </si>
  <si>
    <t>18 учреждений</t>
  </si>
  <si>
    <t>Мероприятия в условиях оздоровительной кампании    (фестивали, проекты, слеты)</t>
  </si>
  <si>
    <t>2 мероприятия/ 1300 чел.</t>
  </si>
  <si>
    <t xml:space="preserve">2 мероприятия / 1300 чел. </t>
  </si>
  <si>
    <t xml:space="preserve">недофинансирование из ГБ 85,0 тыс. руб. </t>
  </si>
  <si>
    <t>недофинансирование ГБ  3419,3 тыс. руб.</t>
  </si>
  <si>
    <t>Задача 1: Совершенствование организационной основы проведения работы по патриотическому воспитанию.</t>
  </si>
  <si>
    <t>Проведение городских смотров-конкурсов патриотической направленности среди муниципальных учреждений и объединений патриотической направленности.</t>
  </si>
  <si>
    <t>20 учреждений</t>
  </si>
  <si>
    <t>26 учреждений</t>
  </si>
  <si>
    <t xml:space="preserve">увеличение числа участников </t>
  </si>
  <si>
    <t>Др.источники*</t>
  </si>
  <si>
    <t>Поддержка муниципальных учреждений и общественных объединений города Рыбинска в реализации программ и проектов патриотической направленности (в  т.ч. погашение кредиторской задолженности).</t>
  </si>
  <si>
    <t xml:space="preserve">5 объединений </t>
  </si>
  <si>
    <t>4 объединения /650 чел.</t>
  </si>
  <si>
    <t>недофинансировано из ГБ  55,2</t>
  </si>
  <si>
    <t>Реализация программ подготовки и обучения молодежного актива, руководителей молодежных и детских общественных организаций и объединений патриотической направленности, органов молодежного самоуправления.</t>
  </si>
  <si>
    <t xml:space="preserve">4 квартал </t>
  </si>
  <si>
    <t>Содействие участию патриотических клубов в региональных,всероссийских мероприятиях по вопросам патриотизма и гражданственности.</t>
  </si>
  <si>
    <t>Поддержка проектов патриотических объединений, клубов и поисковых экспедиций по местам захоронения воинов, павших в годы ВОВ.</t>
  </si>
  <si>
    <t xml:space="preserve">1 проект </t>
  </si>
  <si>
    <t xml:space="preserve">3 квартал </t>
  </si>
  <si>
    <t>Обородувание помещения для деятельности Почетного караула "Пост №1"</t>
  </si>
  <si>
    <t>110 чел.</t>
  </si>
  <si>
    <t>реконструкция мемориала "Огонь Славы"</t>
  </si>
  <si>
    <t>Проведение учебных сборов с допризывной молодежью (учащиеся общеобразовательных школ и учреждений начального и среднего профессионального образования).</t>
  </si>
  <si>
    <t>400 чел</t>
  </si>
  <si>
    <t>526 чел.</t>
  </si>
  <si>
    <t>недофинансировано ГБ 23,0</t>
  </si>
  <si>
    <t>Задача 2: Создание условий для реализации проектов и мероприятий, направленных на формирование гражданско-патриотических ценностей среди молодежи.</t>
  </si>
  <si>
    <t>Проведение мероприятий, направленных на формирование у молодежи призывного возраста позитивного отношения к службе в Вооруженных Силах Российской Федерации, чувства долга по защите Отечества,стимулирование молодежи к участию в деятельности военно-патриотических объединений.</t>
  </si>
  <si>
    <t>3200 чел.</t>
  </si>
  <si>
    <t xml:space="preserve">увеличение количества участников связано с празднованием 70-летия Победы </t>
  </si>
  <si>
    <t>Проведение городского финала военно-спортивной игры "Победа".</t>
  </si>
  <si>
    <t>180 чел.</t>
  </si>
  <si>
    <t>220 чел.</t>
  </si>
  <si>
    <t>Проведение спортивных соревнований, посвященных памяти ветеранов локальных войн и вооруженных конфликтов.</t>
  </si>
  <si>
    <t>800 чел.</t>
  </si>
  <si>
    <t>Проведение творческих фестивалей и конкурсов патриотической направленности.</t>
  </si>
  <si>
    <t>Организация ипроведение акции "Гражданин и патриот" по торжественному вручению паспортов гражданам, достигшим 14-летнего возраста.</t>
  </si>
  <si>
    <t>3 акции/ 70 чел.</t>
  </si>
  <si>
    <t>2 акции /46 чел.</t>
  </si>
  <si>
    <t>Участие в областных, межрегиональных мероприятиях патриотической направленности.</t>
  </si>
  <si>
    <t>3 мероприятия/60чел.</t>
  </si>
  <si>
    <t>2 мероприятия /36чел.</t>
  </si>
  <si>
    <t>Организация и проведение на территории г. Рыбинска областного слета военно-патриотических общественных объединений "Юность. Отвага. Спорт".</t>
  </si>
  <si>
    <t>2.8.</t>
  </si>
  <si>
    <t>Организация и проведение областного слета поисковых отрядов, действующих на территории Ярославской области.</t>
  </si>
  <si>
    <t>80 чел.</t>
  </si>
  <si>
    <t>2.9.</t>
  </si>
  <si>
    <t xml:space="preserve">Проведение мероприятий, направленных на изучение истории и культурного наследия города. </t>
  </si>
  <si>
    <t>Задача 3: Совершенствование информационно-методического обеспечения функционирования системы патриотического воспитания молодежи.</t>
  </si>
  <si>
    <t>Обучение специалистов системы молодежной политики, руководителей и лидеров молодежных и детских общественных организаций и объединений патриотической направленности современным методам и технологиям работы с молодежью по патриотическому воспитанию.</t>
  </si>
  <si>
    <t>Издание информационных методических материалов по патриотическому воспитанию.</t>
  </si>
  <si>
    <t>42 мероприятия /12500 чел.</t>
  </si>
  <si>
    <t>26 мероприятий/  5818 чел.</t>
  </si>
  <si>
    <t xml:space="preserve">недофинансирование из ГБ 78,2 </t>
  </si>
  <si>
    <t xml:space="preserve">Итого по Подпрограмме 3 </t>
  </si>
  <si>
    <t xml:space="preserve">Ведомственная целевая Программа функцинирования отрасли "Молодежная политика на 2015 и плановый период 2016 -2017 годы </t>
  </si>
  <si>
    <t xml:space="preserve">Задача 1: Содействие трудовой занятости </t>
  </si>
  <si>
    <t xml:space="preserve">Предоставление субсидии на оказание муниципальным учреждением "Социальное агентство молодежи" услуг в части трудоустройства подростков на временные рабочие места </t>
  </si>
  <si>
    <t>520 чел</t>
  </si>
  <si>
    <t>Задача 2: Оказание социально-психологической помощи молодежи, молодым семьям, опекунам (попечителям) несовершеннолетних лиц</t>
  </si>
  <si>
    <t>Предоставление субсидии на оказание и выполнение муниципальным учреждением "Социальное агентство молодежи" услуг и работ в части оказания психологической помощи молодежи, молодым семьям, опекунам (попечителям) несовершеннолетних лиц</t>
  </si>
  <si>
    <t>250 семей/1660 чел.</t>
  </si>
  <si>
    <t>122 семьи/640 чел.</t>
  </si>
  <si>
    <t xml:space="preserve">Внесение записей о деятельности волонтера в личную книжку, предоставление информации о направлениях добровольческой (волонтерской) деятельности </t>
  </si>
  <si>
    <t xml:space="preserve">20 записей </t>
  </si>
  <si>
    <t>60 записей</t>
  </si>
  <si>
    <t xml:space="preserve">3.1. </t>
  </si>
  <si>
    <t xml:space="preserve">Предоставление субсидии на оказание и выполнение муниципальным учреждением "Социальное агентство молодежи" услуг и работ в части внесения записей о деятельности волонтера в личную книжку, предоставление информации о направлениях добровольческой (волонтерской) деятельности </t>
  </si>
  <si>
    <t>Профилактика социальных дезадаптаций в молодежной среде (в т.ч. погашение кредиторской задолженности)</t>
  </si>
  <si>
    <t>18 мероприятий   /845 чел.</t>
  </si>
  <si>
    <t>9 мероприятий   /430 чел.</t>
  </si>
  <si>
    <t xml:space="preserve">Предоставление субсидии на оказание и выполнение муниципальным учреждением "Социальное агентство молодежи" услуг и работ по профилактике социальных дезадаптаций в молодежной среде  </t>
  </si>
  <si>
    <t xml:space="preserve">Сопровождение деятельности молодежных (студенческих) отрядов </t>
  </si>
  <si>
    <t xml:space="preserve">5.1. </t>
  </si>
  <si>
    <t xml:space="preserve">Предоставление субсидии на оказание и выполнение муниципальным учреждением "Социальное агентство молодежи"  работ по организации деятельности молодежных (студенческих) отрядов </t>
  </si>
  <si>
    <t xml:space="preserve">Организация досуговой деятельности детей и молодежи по интересам в установленной сфере деятельности </t>
  </si>
  <si>
    <t>500 чел</t>
  </si>
  <si>
    <t xml:space="preserve">6.1. </t>
  </si>
  <si>
    <t xml:space="preserve">Предоставление субсидии на выполнение муниципальным учреждением "Социальное агентство молодежи"  работ по организации досуговой деятельности детей и молодежи по интересам в установленной сфере деятельности  </t>
  </si>
  <si>
    <t xml:space="preserve">Вовлечение молодежи в волонтерскую (добровольческую) деятельность и развитие волонтерского (добровольческого) движения в молодежной среде </t>
  </si>
  <si>
    <t>200 чел /50 книжек</t>
  </si>
  <si>
    <t>125 чел /30 книжек</t>
  </si>
  <si>
    <t xml:space="preserve">согласно заявок подростков </t>
  </si>
  <si>
    <t>7.1.</t>
  </si>
  <si>
    <t xml:space="preserve">Предоставление субсидии  на выполнение муниципальным учреждением "Социальное агентство молодежи"  работ по вовлечению молодежи в волонтерскую (добровольческую) деятельность и развитие волонтерского (добровольческого) движения в молодежной среде  </t>
  </si>
  <si>
    <t xml:space="preserve">Содействие профессиональному самоопределению молодежи </t>
  </si>
  <si>
    <t xml:space="preserve">40 мероприятий /300 чел. </t>
  </si>
  <si>
    <t>40 мероприятий /800 чел.</t>
  </si>
  <si>
    <t>8.1.</t>
  </si>
  <si>
    <t xml:space="preserve">Предоставление субсидии на выполнение муниципальным учреждением "Социальное агентство молодежи"  работ и услуг по содействию профессиональному самоопределению молодежи </t>
  </si>
  <si>
    <t>Содействие социальной адаптации молодых семей, подготовка молодежи к семейной жизни</t>
  </si>
  <si>
    <t>57 чел.</t>
  </si>
  <si>
    <t>21 чел.</t>
  </si>
  <si>
    <t>9.1.</t>
  </si>
  <si>
    <t>Предоставление субсидии на выполнение муниципальным учреждением "Социальное агентство молодежи"  работ и услуг по содействию социальной адаптации молодых семей, подготовка молодежи к семейной жизни</t>
  </si>
  <si>
    <t xml:space="preserve">Выполнение текущих ремонтов в помещениях МУ "Социальное агентство молодежи" </t>
  </si>
  <si>
    <t>10.1.</t>
  </si>
  <si>
    <t xml:space="preserve">Предоставление субсидии на выполнение работ в МУ "Социальное агентство молодежи" по текущим ремонтам </t>
  </si>
  <si>
    <t xml:space="preserve">Профилактика социальных дезадаптаций в молодежной среде </t>
  </si>
  <si>
    <t>12 мероприятий /5140 чел.</t>
  </si>
  <si>
    <t>8 мероприятий /2584 чел.</t>
  </si>
  <si>
    <t>11.1.</t>
  </si>
  <si>
    <t xml:space="preserve">Предоставление субсидии на выполнение МОАУ ДО "Центр детских и молодежных клубов "Максимум"  работ по профилактике социальных дезадаптаций в молодежной среде.  </t>
  </si>
  <si>
    <t>34 мероприятия/52 секции/4608 чел</t>
  </si>
  <si>
    <t>22 мероприятия/60 секций/3300 чел</t>
  </si>
  <si>
    <t>12.1.</t>
  </si>
  <si>
    <t xml:space="preserve">Предоставление субсидии на выполнение МОАУ ДО "Центр детских и молодежных клубов "Максимум"  работ для организации досуговой деятельности детей и молодежи по интересам в установленной сфере деятельности   </t>
  </si>
  <si>
    <t>Обеспечение доступа к культурно - досуговым учреждениям (клубам по месту жительства)</t>
  </si>
  <si>
    <t>15 клубов/800 чел</t>
  </si>
  <si>
    <t>15 клубов/860 чел.</t>
  </si>
  <si>
    <t>13.1.</t>
  </si>
  <si>
    <t xml:space="preserve">Предоставление субсидии на выполнение МОАУ ДО "Центр детских и молодежных клубов "Максимум"  для выполения работ  по обеспечению доступа к культурно - досуговым учреждениям (клубам по месту жительства)   </t>
  </si>
  <si>
    <t xml:space="preserve">Выполнение текущих ремонтов в помещениях МОАУ ДО "Центр детских и молодежных клубов "Максимум" </t>
  </si>
  <si>
    <t>15 клубов</t>
  </si>
  <si>
    <t>14.1.</t>
  </si>
  <si>
    <t xml:space="preserve">Предоставление субсидии на выполнение работ МОАУ ДО "Центр детских и молодежных клубов "Максимум"  по текущим ремонтам </t>
  </si>
  <si>
    <t xml:space="preserve">Организация отдыха и оздоровления детей и молодежи </t>
  </si>
  <si>
    <t>1265 чел.</t>
  </si>
  <si>
    <t>15.1.</t>
  </si>
  <si>
    <t xml:space="preserve">Использование собственных доходов учреждения на оказание услуг отдыха и оздоровления детей и молодежи в ДОЛ им. А. Матросова, ДООЦ им.Ю.Гагарина, ДОЛ "Полянка" </t>
  </si>
  <si>
    <t xml:space="preserve">Создание условий для полноценного отдыха и оздоровления детей и молодежи в загородных мунципальных учреждениях отдыха и оздоровления </t>
  </si>
  <si>
    <t>1(3)</t>
  </si>
  <si>
    <t>16.1.</t>
  </si>
  <si>
    <t xml:space="preserve">Предоставление субсидии на выполнение работ по созданию условий для полноценного отдыха и оздоровления детей и молодежи в загородных мунципальных учреждениях отдыха и оздоровления ДОЛ им. А. Матросова, ДООЦ им.Ю.Гагарина, ДОЛ "Полянка" </t>
  </si>
  <si>
    <t>5 учреждений</t>
  </si>
  <si>
    <t>Итого по ВЦП</t>
  </si>
  <si>
    <t>Итого по МП</t>
  </si>
  <si>
    <t xml:space="preserve">МП "Доступная среда" </t>
  </si>
  <si>
    <t>Оборудование социально значимых объектов муниципальной собственности с целью обеспечения доступности для инвалидов</t>
  </si>
  <si>
    <t>Адаптация объектов жилищного фонда, в которых проживают инвалиды-колясочники и инвалиды с ограничениями в передвижении</t>
  </si>
  <si>
    <r>
      <rPr>
        <i/>
        <sz val="12"/>
        <color theme="1"/>
        <rFont val="Century Gothic"/>
        <family val="2"/>
        <charset val="204"/>
      </rPr>
      <t>Задача 1</t>
    </r>
    <r>
      <rPr>
        <sz val="12"/>
        <color theme="1"/>
        <rFont val="Century Gothic"/>
        <family val="2"/>
        <charset val="204"/>
      </rPr>
      <t xml:space="preserve">                                                                                                         Повышение уровня доступности приоритетных объектов и услуг в сферах жизнедеятельности граждан с ограниченными возможностями с учетом их особых потребностей</t>
    </r>
  </si>
  <si>
    <t>формирование  условий для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устранение социальной разобщенности инвалидов и граждан, не являющихся инвалидами</t>
  </si>
  <si>
    <t>Работы запланированы на 2-е полугодие</t>
  </si>
  <si>
    <t>Задача 1.  Информационная, правовая, консультационная и организационная поддержка СМиСП, организаций инфраструктуры 
поддержки СМиСП и лиц, вовлекаемых в предпринимательскую деятельность.</t>
  </si>
  <si>
    <t>ОБ</t>
  </si>
  <si>
    <t>Др.источники</t>
  </si>
  <si>
    <t>Организация и проведение исследований по проблемам развития СМиСП, информационно-аналитическое и методическое обеспечение деятельности СМиСП</t>
  </si>
  <si>
    <t>Отчет по результатам  обследования состояния рынка МиСП городского округа город Рыбинск - 1.</t>
  </si>
  <si>
    <t xml:space="preserve">0
</t>
  </si>
  <si>
    <t>Запланировано на 4 квартал 2015 года. В связи с отсутствием финансирования будет рассмотрен вариант подготовки части 1 "Отчета"</t>
  </si>
  <si>
    <t>Проведение мероприятий, связанных с поддержкой предпринимательства: конференций, семинаров, «круглых столов», заседаний КСМиСП по актуальным вопросам предпринимательства, дней предпринимателя и т.п.</t>
  </si>
  <si>
    <t xml:space="preserve">Количество проведенных мероприятий - 4  </t>
  </si>
  <si>
    <t>Круглые столы - 3 (деятельность Уполномоченного по ЗПП по ЯО за 2014 год и результаты социсследования «Оценка условий ведения пред. деятельности на территории ЯО», реализация ФЗ от 05.04.2013 №44-ФЗ «О контрактной системе в сфере закупок…», взаимодействие местных товаропроизводите-лей с крупными торговыми сетями. Кол-во участников – более 100 чел.
Проведено заседаний: 2 КСМиСП, 2  Президиума КСМиСП,    3 рабочей группы по вопросам развития сферы туризма при КСМиСП, 1  рабочей группы по развитию инфраструктуры поддержки СМиСП).</t>
  </si>
  <si>
    <t>Организация издания информационно-справочных материалов для презентации возможностей городского предпринимательства и создание муниципальной информационной системы и обеспечение ее функционирования в целях поддержки субъектов малого и среднего предпринимательства</t>
  </si>
  <si>
    <t>Количество информационно-справочных материалов - 2</t>
  </si>
  <si>
    <t>Во втором полугодии - издание информационного бюллетеня "Бизнес-вестник" №6 в электронном виде; актуализация информационных ресурсов  портала "Малое и среднее предпринимательство Рыбинска"</t>
  </si>
  <si>
    <t>Освещение и популяризация деятельности органов власти и СМиСП, КСМиСП, эффективных методов и форм муниципальной поддержки, направленных на создание благоприятного предпринимательского климата и положительного имиджа предпринимателя, развитие механизма и способов информирования СМиСП</t>
  </si>
  <si>
    <t>Количество изданий, сюжетов и публикаций в средствах массовой информации, информирующих СМиСП о муниципальной поддержке - 4</t>
  </si>
  <si>
    <t xml:space="preserve">22  публикации в СМИ (в том числе о поддержке - 7).  </t>
  </si>
  <si>
    <t>Проведение консультационной работы с СМиСП по вопросам, касающимся регулирования предпринимательской деятельности</t>
  </si>
  <si>
    <t>Количество консультаций - 800</t>
  </si>
  <si>
    <t>Дано консультаций совместно с организациями инфраструктуры поддержки СМиСП - 457</t>
  </si>
  <si>
    <t>Задача 2. Поддержка в сфере образования СМиСП и лиц, вовлекаемых в предпринимательскую деятельность.</t>
  </si>
  <si>
    <t>Организация обучения работников сферы малого и среднего предпринимательства и лиц, вовлекаемых в предпринимательскую деятельность</t>
  </si>
  <si>
    <r>
      <t>Количество работников сферы малого и среднего предпринимательства и лиц, вовлекаемых в предпринимательскую деятельность и повысивших квалификацию -</t>
    </r>
    <r>
      <rPr>
        <sz val="11"/>
        <color theme="1"/>
        <rFont val="Calibri"/>
        <family val="2"/>
        <charset val="204"/>
        <scheme val="minor"/>
      </rPr>
      <t>0  чел.</t>
    </r>
  </si>
  <si>
    <t>0 чел.</t>
  </si>
  <si>
    <t>В связи с отсутствием финансирования предусмотрено  информирование СМиСП и лиц, вовлекаемых в предпринимательскую деятельность, об организациях инфраструктуры поддержки СМиСП городского округа город Рыбинск, предоставляющих образовательные услуги (в рамках консультирования по видам поддержки - 
16 чел.)</t>
  </si>
  <si>
    <t>Организация обучающих мастер-классов, открытых уроков для молодежи, начинающих и действующих предпринимателей и лиц, вовлекаемых в предпринимательскую деятельность</t>
  </si>
  <si>
    <t>Количество участников - 0</t>
  </si>
  <si>
    <t>Разработка и издание: учебно-методических, научно-методических изданий, пособий, справочников и др.</t>
  </si>
  <si>
    <t>Количество 
изданий - 1</t>
  </si>
  <si>
    <t>Количество 
изданий - 0</t>
  </si>
  <si>
    <t>Запланировано на второе полугодие 2015 года: актуализация методических рекомендаций по вопросам организации и ведению предпринимательской деятельности</t>
  </si>
  <si>
    <t>Задача 3. Развитие системы финансовой поддержки СМиСП и организаций инфраструктуры поддержки СМиСП</t>
  </si>
  <si>
    <t>Предоставление СМиСП и организациям инфраструктуры поддержки СМиСП субсидий на компенсацию части затрат, связанных с  участием в выставочно-ярмарочных мероприятиях</t>
  </si>
  <si>
    <t>Не запланировано</t>
  </si>
  <si>
    <t xml:space="preserve">В связи с отсутствием финансирования предусмотрено  информирование СМиСП о государственной поддержке в рамках ОЦП ЯО. 
В первом полугодии 2015 года получили поддержку СМиСП: 
3  – субсидии на возмещение части затрат, связанных с уплатой лизинговых платежей на общую сумму 1,1 млн.руб.;
6  - микрозаймы на общую сумму 3,5 млн.руб.) </t>
  </si>
  <si>
    <t>Предоставление СМиСП субсидий на компенсацию части затрат, связанных с уплатой процентов по кредитам, привлеченным в российских кредитных организациях</t>
  </si>
  <si>
    <t>Предоставление СМиСП и организациям инфраструктуры поддержки СМиСП субсидий на компенсацию части затрат  по патентованию изобретений, полезных моделей, промышленных образцов, а также регистрации иных результатов интеллектуальной деятельности</t>
  </si>
  <si>
    <t>Предоставление СМП  субсидий на компенсацию части затрат на оплату консультационных услуг</t>
  </si>
  <si>
    <t>Задача 4. Развитие инфраструктуры поддержки СМиСП</t>
  </si>
  <si>
    <t>4.1.</t>
  </si>
  <si>
    <t>Содействие созданию и осуществлению деятельности  организаций, выражающих интересы субъектов малого и среднего предпринимательства</t>
  </si>
  <si>
    <t>Количество функционирующих организаций инфраструктуры поддержки СМиСП - 6</t>
  </si>
  <si>
    <t xml:space="preserve">Утвержден реестр организаций инфраструктуры поддержки СМиСП г.Рыбинска (6 организаций). </t>
  </si>
  <si>
    <t xml:space="preserve">Предоставление субсидии негосударственной некоммерческой организации «Рыбинская торгово-промышленная палата» для обеспечения функции информационно-консультационного центра в городе Рыбинске </t>
  </si>
  <si>
    <t>Количество СМиСП, получивших информационную и консультационную поддержку, - 130 ед.</t>
  </si>
  <si>
    <t>В РТПП дано консультаций: 133 чел.</t>
  </si>
  <si>
    <t>5.</t>
  </si>
  <si>
    <t>Задача 5. Содействие росту конкурентоспособности и продвижению продукции СМиСП</t>
  </si>
  <si>
    <t>5.1.</t>
  </si>
  <si>
    <t>Организация коллективных стендов СМиСП на международных, федеральных, межрегиональных, областных, городских выставках и ярмарках, проводимых на территории Российской Федерации</t>
  </si>
  <si>
    <t>Количество СМиСП, получивших поддержку, - 10</t>
  </si>
  <si>
    <t>Сбор информации для подготовки виртуального коллективного стенда (во втором полугодии 2015 года)</t>
  </si>
  <si>
    <t>6.</t>
  </si>
  <si>
    <t>Задача 6. Содействие росту конкурентоспособности и продвижению продукции СМиСП</t>
  </si>
  <si>
    <t>6.1.</t>
  </si>
  <si>
    <t>Содействие патентованию изобретений, полезных моделей промышленных образцов, а также государственной регистрации иных результатов интеллектуальной деятельности, созданных СМиСП</t>
  </si>
  <si>
    <t>В ВОИР дано консультаций - 51</t>
  </si>
  <si>
    <t>6.2.</t>
  </si>
  <si>
    <t>Актуализация электронной выставки результатов интеллектуальной деятельности для СМиСП</t>
  </si>
  <si>
    <t>Проведение актуализации - 1 раз в год</t>
  </si>
  <si>
    <t>Актуализирована (июнь 2015 года)</t>
  </si>
  <si>
    <t>6.3.</t>
  </si>
  <si>
    <t>Содействие развитию взаимодействия малого,  среднего и крупного бизнеса в форме субконтрактации, аутсорсинга и др. с целью расширения сферы деятельности</t>
  </si>
  <si>
    <t>Количество мероприятий - 1</t>
  </si>
  <si>
    <t xml:space="preserve">Проведены специальные секции: «Аутсорсинг и кооперация», «Формы и виды государственной поддержки СМиСП ЯО» в рамках II Международного Технологического Форума «Инновации. Технологии. Производство» (25 марта). Проинформировано около 200 предпринимателей. Приняли участие – около 80 СМиСП. </t>
  </si>
  <si>
    <t xml:space="preserve">Итого по МП  </t>
  </si>
  <si>
    <t>МП "Содействие развитию малого и среднего предпринимательства в городе Рыбинске на 2014-2016 годы"</t>
  </si>
  <si>
    <t xml:space="preserve">Формирование благоприятных условий для развития СМиСП, способствующих увеличению вклада СМиСП в экономику городского округа город Рыбинск 
</t>
  </si>
  <si>
    <t>Муниципальная программа "Энергоэффективность в городском округе город Рыбинск" на 2014-2016 годы</t>
  </si>
  <si>
    <t>Цель Программы: Обеспечение рационального использования топливно-энергетических ресурсов при их производстве, передаче и потреблении и создание условий повышения энергетической эффективности в городском округе город Рыбинск.</t>
  </si>
  <si>
    <t>Энергоэффективность в социальной сфере</t>
  </si>
  <si>
    <t>Задача 1.Применение энергосберегающих технологий при модернизации, реконструкции и капитальном ремонте основных фондов</t>
  </si>
  <si>
    <t xml:space="preserve">Утепление ограждающих конструкций </t>
  </si>
  <si>
    <t xml:space="preserve">ОКЦ, 
ул. Чкалова,          д. 89
 Частичная замена оконных и дверных блоков. Экономия тепловой энергии 5% 
в количестве 
39 Гкал/год
</t>
  </si>
  <si>
    <t>договор на выполнение работ заключен 22.06.2015г.</t>
  </si>
  <si>
    <t>Задача 2.Учет энергетических ресурсов</t>
  </si>
  <si>
    <t>Оснащение современными приборами учета коммунальных ресурсов и устройствами  регулирования потребления тепловой энергии.</t>
  </si>
  <si>
    <t xml:space="preserve">ОКЦ, 
ул. Чкалова,          д. 89. Установка автоматизированного узла учета и распределения тепловой энергии. Экономия тепловой энергии 
в количестве 
78 Гкал/год
</t>
  </si>
  <si>
    <t>договор на выполнение работ заключен 28.05.2015г.</t>
  </si>
  <si>
    <t>Энергоэффективность в коммунальном комплексе.</t>
  </si>
  <si>
    <t>Мероприятия по энергосбережению на предприятиях коммунального комплекса</t>
  </si>
  <si>
    <t>МУП "Теплоэнерго", МУП "Водоканал"</t>
  </si>
  <si>
    <t>Установлен частотный преобразователь на станции второго подъема Заволжского участка, установлен 1 прожектор, заменили лампы накаливания на энергосберегающие на котельных (15 шт.)</t>
  </si>
  <si>
    <t>Мероприятия по энергосбережению планируется выполнить во время подготовки к зимнему периоду</t>
  </si>
  <si>
    <t>Задача 2.Проведение энергетических обследований, ведение энергетических паспортов</t>
  </si>
  <si>
    <t>Мероприятия по энергосбережению планируется  выполнить в 2016 г.</t>
  </si>
  <si>
    <t>Задача 3.Учет энергетических ресурсов</t>
  </si>
  <si>
    <t>Произведена замена счетчика газа на котельной "Стоялая" МУП "Теплоэнерго"</t>
  </si>
  <si>
    <t>Энергоэффективность в жилищном фонде.</t>
  </si>
  <si>
    <t>Мероприятия по энергосбережению в жилищном фонде</t>
  </si>
  <si>
    <t>Управляющие компании</t>
  </si>
  <si>
    <t>Утепление фасадов, установка энергосберегающих  светильников, утепление входных дверей и окон, установка стеклопакетов на лестничных площадках, ремонт внутридомовых сетей и др.</t>
  </si>
  <si>
    <t>Задача 2.Возмещение затрат на выполненные работы по установке коллективных приборов учета в МКД в части помещений, находящихся в муниципальной собственности</t>
  </si>
  <si>
    <t xml:space="preserve">Задача 3.Погашение кредиторской задолженности </t>
  </si>
  <si>
    <t>Показатели цели:  Решение жилищных проблем семей, нуждающихся в улучшении жилищных условий, проживающих на территории городского округа город Рыбинск. Улучшение жилищных условий  -  933  семей.</t>
  </si>
  <si>
    <t>2.1</t>
  </si>
  <si>
    <t>Обеспечение мероприятий по переселению граждан из непригодного жилищного фонда</t>
  </si>
  <si>
    <t>Переселение в 2015г.  3 сем./9 чел., проживающих в жилых домах по адресу:  ул. Стоялая, 13 и Большая Казанская, 46 (расселение 147,6 кв. м)</t>
  </si>
  <si>
    <t xml:space="preserve">С департаментом строительства ЯО 10.04.2015г. заключено Соглашение о реализации мероприятий по песелению граждан из жилищного фонда, признанного непригодным для проживания. На приобретение жилых помещений путем участия в долевом в строительстве 25.06.2015г. объявлен аукцион. </t>
  </si>
  <si>
    <t>Оплата на основании выполненных работ. Срок приобретения жилых помещений в муниципальную собственность 4 квартал 2015 г.</t>
  </si>
  <si>
    <t>2.2</t>
  </si>
  <si>
    <t>Обеспечение мероприятий по переселению граждан из аварийного жилищного фонда</t>
  </si>
  <si>
    <t xml:space="preserve">Погашение  кредиторской задолженности за 2014г.                                       В 2015г. заключение  контрактов на приобретение 1931,3 кв. м жилых помещений путем участия в долевом в строительстве для переселения 37 сем./92 чел. Срок ввода в эксплуаитацию жилых домов  - август 2016г. , расселение граждан  - декабрь 2016г.      </t>
  </si>
  <si>
    <t xml:space="preserve">29.06.2015г. заключены муниципальные контракты на приобретение жилых помещений путем участия в долевом в строительстве на сумму 45 830 922,5 руб. В рамках данных контрактов планируется приобрести в муниципальную собственность 1279,3 кв. м жилья в строящемся жилом доме по ул. Веденеева, 14а. Во 2-м полугодии 2015 г. планируется заключить  контракты на приобретение 652 кв. м жилых помещений.      </t>
  </si>
  <si>
    <t xml:space="preserve"> Финасирование в пределах поступивших доходов городского бюджета и кассового плана на 1 полугодие 2015г.                                                                                                                                                                                                                         Отсутствие соглашения с субъектом РФ. </t>
  </si>
  <si>
    <t>2.3</t>
  </si>
  <si>
    <t>Оказание государственной поддержки гражданам в сфере ипотечного жилищного кредитования и займа</t>
  </si>
  <si>
    <t xml:space="preserve">Улучшение жилищных условий при государственной поддержке 17 сем.  </t>
  </si>
  <si>
    <t xml:space="preserve">Выданы свидетельства 5 семьям,  в стадии оформления 5  свидетельств. </t>
  </si>
  <si>
    <t>Заявительный характер выплаты субсидии</t>
  </si>
  <si>
    <t>2.4</t>
  </si>
  <si>
    <t>Оказание финансовой помощи молодой семье в виде социальной выплаты</t>
  </si>
  <si>
    <t>Улучшение жилищных условий при оказании социальной выплаты  18  сем.</t>
  </si>
  <si>
    <t xml:space="preserve">Прием заявлений, формирование   списков молодых   семей. Выдача свидетельств  - 2 полугодие 2015г.  </t>
  </si>
  <si>
    <t xml:space="preserve">Отсутствие соглашения с субъектом РФ. </t>
  </si>
  <si>
    <t xml:space="preserve"> Муниципальная программа "Обеспечение доступным и комфортным жильем населения городского округа город Рыбинск"</t>
  </si>
  <si>
    <t xml:space="preserve">Показатели цели: обеспечение защищенности населения и объектов экономики, памятников истории и культуры города  от  негативного воздействия вод; восстановление водных объектов, расположенных на территории города, до состояния, обеспечивающего экологически благоприятные условия жизни населения.
</t>
  </si>
  <si>
    <t>4.1.1.</t>
  </si>
  <si>
    <t>Берегоукрепление левого берега р. Волга от кислородной станции до моста через ручей, пос Волжский (I этап: берегоукрепительные работы)</t>
  </si>
  <si>
    <t>Ввод в эксплуатацию 0,616 км берегоукрепления в пос. Вожский</t>
  </si>
  <si>
    <t xml:space="preserve"> Ведутся строительные работы в рамках заключенного в 2013г. муниципального контракта. Ввод объекта в эксплуатацию – 3 квартал 2015 г.</t>
  </si>
  <si>
    <t xml:space="preserve">Оплата на основании выполненных работ. </t>
  </si>
  <si>
    <t>Показатели цели: Улучшение качества обеспечения коммунальными услугами населения городского округа город Рыбинск путем прокладки за период 2015-2017 годы 30,1 км  газопроводов среднего и низкого давления для газификации ориентировочно 1023 частных жилых домов.</t>
  </si>
  <si>
    <t xml:space="preserve">Газификация Заволжского района </t>
  </si>
  <si>
    <t>Ввод в эксплуатацию 12,1 км газопроводов, для газификации 462 домовладения</t>
  </si>
  <si>
    <t xml:space="preserve">Ведутся строительные работы в рамках контракта  2013г.  на участке, ограниченном ул. Буйская, Шуйская, Чегская, Заречная. Ввод объекта в эксплуатацию – декабрь 2015г.
По итогам проведенного аукциона заключен муниципальный контракт 18.05.2015 на  строительство газопроводов в районе улиц: Коммунальная, Индустриальная, Староершовская, Киевская, Чаплыгина, Маяковского, Школьный пер., Бадаева, Тарасова, Тимирязева, Сосновый пер., Арефинский тракт.  Ввод объекта в эксплуатацию – декабрь 2016 г. 
</t>
  </si>
  <si>
    <t>Оплата на основании выполненных работ. Выполнение строительных работ - 2 полугодие  2015 г.</t>
  </si>
  <si>
    <t xml:space="preserve">Газификация Запахомовского района </t>
  </si>
  <si>
    <t>Ввод в эксплуатацию 3,04 км газопроводов  для газификации 130 домовладений</t>
  </si>
  <si>
    <t xml:space="preserve">Завершены строительные работы в рамках заключенного в 2013 г.  контракта на строительство газопровода для газификации улиц: Кооперативная, Ремонтная. Вагонная, К. Маркса, Фабричная, Угличская, Динамовская и участка ул. Труда протяженностью 2,21 км. Объект предъявлен к вводу в эксплуатацию. 
По итогам проведенного аукциона заключен муниципальный контракт 05.05.2015г. на выполнение работ по строительству газопроводов  в районе улиц: Колхозная, Комсомольская, Труда», протяженностью 0,83 км на сумму 1 390 671,15 руб. Ввод объекта в эксплуатацию – декабрь 2015г.
</t>
  </si>
  <si>
    <t>Оплата на основании выполненных работ. Выполнение строительных работ - 2 полугодие 2015 г.</t>
  </si>
  <si>
    <t xml:space="preserve">Газификация микрорайонов Веретье, Прибрежный </t>
  </si>
  <si>
    <t>Ввод в эксплуатацию 7,15 км газопроводов, для газификации 234 домовладения</t>
  </si>
  <si>
    <t xml:space="preserve">18.02.2015г. введен в эксплуатацию газопровод протяженностью 7,15 км для газификации частных жилых домов на участке, ограниченном ул. Осипенко – ул. Ермаковская – Переборский тракт – ул. Тельмана в рамках заключенного в 2012г. муниципального контракта.   </t>
  </si>
  <si>
    <t xml:space="preserve"> Муниципальная программа "Развитие водохозяйственного комплекса городского округа город Рыбинск"
</t>
  </si>
  <si>
    <t xml:space="preserve"> Муниципальная программа "Газификация частного жилищного фонда городского округа город Рыбинск"
</t>
  </si>
  <si>
    <t xml:space="preserve">Реконструкция и строительство автомобильных дорог в Восточной промышленной зоне </t>
  </si>
  <si>
    <t xml:space="preserve">Погашение  кредиторской задолженности </t>
  </si>
  <si>
    <t>Автомобильная дорога                 введена в эксплуатацию в 2014г.</t>
  </si>
  <si>
    <t xml:space="preserve">Реконструкция автомобильной дороги по ул. Герцена от ул. Свободы до ул. Димитрова </t>
  </si>
  <si>
    <t>Погашение  кредиторской задолженности за проектные работы</t>
  </si>
  <si>
    <t xml:space="preserve">ПСД разработана, получено положительное заключение госэкспертизы. </t>
  </si>
  <si>
    <t>Реконструкция Вокзальной площади</t>
  </si>
  <si>
    <r>
      <rPr>
        <sz val="9"/>
        <color indexed="8"/>
        <rFont val="Century Gothic"/>
        <family val="2"/>
        <charset val="204"/>
      </rPr>
      <t>Погашение  кредиторской задолженности</t>
    </r>
    <r>
      <rPr>
        <b/>
        <sz val="9"/>
        <color indexed="8"/>
        <rFont val="Century Gothic"/>
        <family val="2"/>
        <charset val="204"/>
      </rPr>
      <t xml:space="preserve"> </t>
    </r>
  </si>
  <si>
    <t xml:space="preserve"> Объект введен  в эксплуатацию в 2014г.</t>
  </si>
  <si>
    <t xml:space="preserve">Строительство автомобильной дороги по  Волочаевской ул. от ул. Николая Невского до Окружной дороги </t>
  </si>
  <si>
    <t xml:space="preserve">Начало выполнения проектных работ на строительство дороги по Волочаевской  ул. протяженностью 0,8 км </t>
  </si>
  <si>
    <t xml:space="preserve">Собраны тех. условия, выполнены предпроектные работы. Объявление аукциона на проектирование – июль 2015г. </t>
  </si>
  <si>
    <t>Заключение контракта на проектирование - август 2015г. Срок  проектирования с получением положительного заключения госэкспертизы  31.08.2016 года.  Оплата на основании выполненных работ.</t>
  </si>
  <si>
    <t xml:space="preserve">Строительство автомобильной дороги по ул. Димитрова от Авиационной ул. до пересечения улиц: Свободы, Фурманова, Плеханова </t>
  </si>
  <si>
    <t xml:space="preserve">Строительство разворотного кольца улиц: Ворошилова, Расторгуева, Суркова, Черепанова </t>
  </si>
  <si>
    <t xml:space="preserve">Строительство автомобильной дороги по Волочаевской ул. от Юбилейной ул. до ул. Николая Невского </t>
  </si>
  <si>
    <t xml:space="preserve"> Начало строительства автомобильной дороги по Волочаевской ул. протяженностью 0,594 км, </t>
  </si>
  <si>
    <t>ПСД разработана, получено положительное заключение госэкспертизы. 19.06.2015г. объявлен аукцион на строительство объекта. Начальная (максимальная) цена контракта 62 182,19 тыс. руб.</t>
  </si>
  <si>
    <t>Заключение муниципального контракта - июль 2015 г. Сроки строительства 2015-2016 годы. Оплата на основании выполненных работ.</t>
  </si>
  <si>
    <t xml:space="preserve">Муниципальная программа "Развитие дорожного хозяйства и транспорта  городского округа город Рыбинск"
</t>
  </si>
  <si>
    <t>1</t>
  </si>
  <si>
    <t>2</t>
  </si>
  <si>
    <t>3</t>
  </si>
  <si>
    <t>1.3</t>
  </si>
  <si>
    <t>3.1.1.</t>
  </si>
  <si>
    <t xml:space="preserve">Реставрация и приспособление здания Старой хлебной (Лоцманской) биржи </t>
  </si>
  <si>
    <t xml:space="preserve">Погашение  кредиторской задолженности  за проектные работы </t>
  </si>
  <si>
    <t xml:space="preserve">Проектно-сметная документация на реставрацию объекта по адресу: Волжская набережная, д.4 разработана. По технической части получено положительное заключение госэкспертизы. </t>
  </si>
  <si>
    <t>Итого по МП(Управление строительства)</t>
  </si>
  <si>
    <t>Культура и туризм</t>
  </si>
  <si>
    <t>Социальная поддержка населения</t>
  </si>
  <si>
    <t>Содействие экономическому развитию</t>
  </si>
  <si>
    <t>Жилищно-коммунальное хозяйство, инфраструктура</t>
  </si>
  <si>
    <t>Обеспечение доступным и комфортным жильем</t>
  </si>
  <si>
    <t>Безопасность жизнедеятельности</t>
  </si>
  <si>
    <t>Задача 1(Проведение комплекса мер по профилактике терроризма и экстремизма)</t>
  </si>
  <si>
    <r>
      <t xml:space="preserve">     </t>
    </r>
    <r>
      <rPr>
        <sz val="12"/>
        <color rgb="FF000000"/>
        <rFont val="Century Gothic"/>
        <family val="2"/>
        <charset val="204"/>
      </rPr>
      <t>1, 280</t>
    </r>
  </si>
  <si>
    <t>дифицит финансовых средств</t>
  </si>
  <si>
    <t xml:space="preserve">                                                                                                                    </t>
  </si>
  <si>
    <t xml:space="preserve">Проведение мероприятий по внедрению систем видеонаблюдения на улицах городского округа, местах с массовым пребыванием граждан. </t>
  </si>
  <si>
    <r>
      <rPr>
        <sz val="12"/>
        <color theme="1"/>
        <rFont val="Century Gothic"/>
        <family val="2"/>
        <charset val="204"/>
      </rPr>
      <t xml:space="preserve">10 видеокамер на 5 объектах </t>
    </r>
    <r>
      <rPr>
        <b/>
        <sz val="12"/>
        <color theme="1"/>
        <rFont val="Century Gothic"/>
        <family val="2"/>
        <charset val="204"/>
      </rPr>
      <t xml:space="preserve"> </t>
    </r>
  </si>
  <si>
    <t xml:space="preserve">Приобретение оборудования и материалов для установки систем видеонаблюдения на улицах городского округа, местах с массовым пребыванием граждан, в том числе погашение кредиторской задолженности прошлых лет.. </t>
  </si>
  <si>
    <t xml:space="preserve">Приобретение оборудования и материалов для установки систем видеонаблюдения </t>
  </si>
  <si>
    <t>Техническое обслуживание установленных систем видеонаблюдения</t>
  </si>
  <si>
    <t>36 видеокамер</t>
  </si>
  <si>
    <t>Погашение кредиторской задолженности прошлых лет за техническое обслуживание установленных систем видеонаблюдения.</t>
  </si>
  <si>
    <t>Задача 2 (Повышение правосознания населения, содействие участию граждан в профилактике правонарушений.</t>
  </si>
  <si>
    <t>0, 193</t>
  </si>
  <si>
    <t>Изготовление и размещение социальной рекламы и информации, направленной на профилактику правонарушений, обеспечение безопасности населения города, воспитание гражданственности и патриотизма, пропаганду здорового образа жизни</t>
  </si>
  <si>
    <t>5 видеороликов социальной рекламы</t>
  </si>
  <si>
    <t>1 социальный видеоролик</t>
  </si>
  <si>
    <t>Погашение кредиторской задолженности прошлых лет на изготовление и размещение социальной рекламы и информации, направленной на профилактику правонарушений, обеспечение безопасности населения города, воспитание гражданственности и патриотизма, пропаганду здорового образа жизни.</t>
  </si>
  <si>
    <t>Погашение кредиторской задолженности</t>
  </si>
  <si>
    <t xml:space="preserve"> Муниципальная программа "Обеспечение общественного порядка и противодействие преступности на территории городского округа город Рыбинск"</t>
  </si>
  <si>
    <t>Содействие повышению уровня общественной  безопасности на территории городского округа город Рыбинск.</t>
  </si>
  <si>
    <t xml:space="preserve"> Ведомственная целевая программа «Защита населения и территории городского округа город Рыбинск от чрезвычайных ситуаций, обеспечение безопасности  на водных объектах на 2015 и плановый период 2016-2017 годов»</t>
  </si>
  <si>
    <t>Обеспечение и реализация полномочий муниципального казенного учреждения «Управление по делам гражданской обороны и чрезвычайным ситуациям» городского округа город Рыбинск  по вопросам защиты  населения и территории городского округа город Рыбинск от чрезвычайных ситуаций природного и техногенного характера, обеспечению безопасности на водных объектах.</t>
  </si>
  <si>
    <t xml:space="preserve">Задача 1Обеспечение пропаганды знаний среди неработающего населения в области гражданской оборон,  защиты от чрезвычайных ситуаций природного и техногенного характера, создание и оформление учебно-консультационных пунктов, обучение руководителей ГО и ЧС. </t>
  </si>
  <si>
    <t>Задача 2 Обеспечение и поддержание высокой готовности сил и средств гражданской обороны, защиты населения и территории городского округа город Рыбинск от чрезвычайных ситуаций природного и техногенного характера, обеспечения  безопасности людей на водных объектах.</t>
  </si>
  <si>
    <t xml:space="preserve">Создание мобильного пункта обогрева и приобретение:- палатки
дизель-генератор
тепловая пушка
комплект полевой мебели
приобретение и обновление средств индивидуальной защиты, приборов дозиметрического контроля для руководящего состава ГО и оперативных групп администрации
тепловая пушка
</t>
  </si>
  <si>
    <t xml:space="preserve">увеличение стоимости материальных запасов: приобретение комплекта боевой одежды пожарного (9 комплектов
приобретение комплекта одежды зимней
обеспечение продуктовым пайком дежурной смены
комплект постельного белья  (8 шт.)
матрасы (17 шт.)
раскладушки (13 шт.
тарные мешки из водоотталкивающего материала (20 тыс. шт.)
</t>
  </si>
  <si>
    <t xml:space="preserve">Задача 3
Обеспечение эффективной деятельности МКУ «УГОЧС» г.Рыбинска  и совершенствование материально-технического обеспечения ПСО и ЕДДС для защиты населения и территории городского округа город Рыбинск  от чрезвычайных ситуаций, безопасности людей на водных объектах.
</t>
  </si>
  <si>
    <t>Оплата труда и страховые взносы на оплату труда</t>
  </si>
  <si>
    <t>Приобретение услуг</t>
  </si>
  <si>
    <t>Прочие расходы</t>
  </si>
  <si>
    <t>Поступление нефинансовых активов</t>
  </si>
  <si>
    <t>Задача 4 погашение кредиторской задолженности</t>
  </si>
  <si>
    <t>Изготовление и демонстрация обучающих видеороликов на ТВ</t>
  </si>
  <si>
    <t>изготовление памяток ,листовок, плакатов, стендов</t>
  </si>
  <si>
    <t xml:space="preserve">Показатели цели </t>
  </si>
  <si>
    <t>Сохранение культуры в городском округе город Рыбинск, обеспечение широкого доступа населения к ценностям культуры и участию в культурной жизни, устойчивое повышение уровня культуры населения, развитие историко-культурной среды города,  обеспечивающей сохранение и реализацию культурного и духовного потенциала каждой личности и городского сообщества в целом.</t>
  </si>
  <si>
    <t>Повышение уровня туристской привлекательности города Рыбинска на российском и международном туристских рынках посредством создания условий для развития туризма.</t>
  </si>
  <si>
    <t>Подпрограмма 1. «Сохранение и развитие культуры городского округа город Рыбинск»  на 2015-2017 годы</t>
  </si>
  <si>
    <t>Задача 1. Укрепление материально-технической базы учреждений культуры.</t>
  </si>
  <si>
    <t>Реконструкция и реставрация  зданий муниципальных учреждений культуры, в том числе: реставрация здания Биржи «старой» хлебной (Лоцманской)</t>
  </si>
  <si>
    <t xml:space="preserve">Волжская набережная, 4;
Общестроительные работы </t>
  </si>
  <si>
    <t>Работы по реконструкции и реставрации в текущем году не проводились</t>
  </si>
  <si>
    <t>Средства не выделялись</t>
  </si>
  <si>
    <t>Приобретение основных средств   для учреждений культуры: музыкальных инструментов, звукоусилительной и осветительной аппаратуры, компьютерной техники, концертных костюмов, мебели, экспозиционного оборудования.</t>
  </si>
  <si>
    <t xml:space="preserve">КДУ - 5; 
театров - 2;
ЦБС  г. Рыбинска - 1;
духовой оркестр - 1.
</t>
  </si>
  <si>
    <t>Приобретение основных средств в текущем году не проводилось</t>
  </si>
  <si>
    <t>Задача 2. Развитие системы дополнительного и предпрофессионального образования в сфере культуры</t>
  </si>
  <si>
    <t xml:space="preserve">Организация мероприятий, 
способствующих росту исполнительского мастерства молодых дарований по направлениям:
- традиционная народная культура;
- классическое музыкальное наследие;
- современное инструментальное и вокальное исполнительство.
</t>
  </si>
  <si>
    <t>МОУ ДОД – 7 ед.,не менее 2472 чел.</t>
  </si>
  <si>
    <t>Мероприятия проведены в рамках ВЦП</t>
  </si>
  <si>
    <t>В текущем году основные средства преобретались за счет внебюджетных источников
ДМШ № 3 приобрели два баяна, ДШИ № 6 приобрели рояль и баян.</t>
  </si>
  <si>
    <t xml:space="preserve">Учреждение премии Главы городского округа город Рыбинск «Новые имена в культуре Рыбинска»:
-    для преподавателей,
регулярно  осуществляющих   профессиональную
ориентацию   одаренных детей  в сфере дополнительного и предпрофессионального  образования детей в сфере культуры»;
- одарённым детям. 
</t>
  </si>
  <si>
    <t>МОУ ДОД – 7 ед.</t>
  </si>
  <si>
    <t>Разработка положения на учреждение премии Главы городского округа город Рыбинск "Новые имена в культуре Рыбинска" запланировано на второе полугодие 2015 года</t>
  </si>
  <si>
    <t>Задача 3. Развитие библиотечного дела, совершенствование информационно-библиотечного обслуживания населения</t>
  </si>
  <si>
    <t xml:space="preserve">Формирование и обеспечение сохранности библиотечных фондов 
(ежегодное поступление в книжный фонд – 12146 экз. книг)
</t>
  </si>
  <si>
    <t>ЦБС  г. Рыбинска, 
12146 экз. книг</t>
  </si>
  <si>
    <t>Поступило 3668 экз. книг</t>
  </si>
  <si>
    <t xml:space="preserve">Недостаточное финансирование </t>
  </si>
  <si>
    <t>Расширение возможностей использования  информационных технологий библиотечного обслуживания населения</t>
  </si>
  <si>
    <t>ЦБС  г. Рыбинска</t>
  </si>
  <si>
    <t>Организация и проведение мероприятий, способствующих повышению общественного интереса к чтению (Неделя детской книги; неделя молодежной книги; акции «Летнее чтение»; Всероссийский день библиотек, фестиваль  «Читающий Рыбинск» и др.)</t>
  </si>
  <si>
    <t>Средства не выделены</t>
  </si>
  <si>
    <t>Обучающие семинары, «круглые столы» по информационным технологиям и библиотечному менеджменту</t>
  </si>
  <si>
    <t>Обучающие семинары не проводились</t>
  </si>
  <si>
    <t xml:space="preserve">Задача 4. Создание условий для организации досуга населения, развития творческого потенциала горожан, 
удовлетворения духовных потребностей разных категорий жителей города. 
Поддержка инновационных, социально значимых культурных проектов
</t>
  </si>
  <si>
    <t>Государственные праздники (Новый год, Рождество Христово, День защитника Отечества, Международный женский день, Праздник весны и труда, День Победы, День России, День народного единства и другие).   
Тематические книгоиздания.</t>
  </si>
  <si>
    <t>Муниципальные учреждения культуры
 г. Рыбинска</t>
  </si>
  <si>
    <r>
      <rPr>
        <sz val="12"/>
        <rFont val="Century Gothic"/>
        <family val="2"/>
        <charset val="204"/>
      </rPr>
      <t>День Победы</t>
    </r>
    <r>
      <rPr>
        <sz val="12"/>
        <color indexed="8"/>
        <rFont val="Century Gothic"/>
        <family val="2"/>
        <charset val="204"/>
      </rPr>
      <t xml:space="preserve">
Кол-во участников 35 тыс. чел.                                Остальные мероприятия проведены в рамках ВЦП </t>
    </r>
  </si>
  <si>
    <r>
      <rPr>
        <sz val="12"/>
        <color indexed="8"/>
        <rFont val="Century Gothic"/>
        <family val="2"/>
        <charset val="204"/>
      </rPr>
      <t>Отклонений от плана нет</t>
    </r>
    <r>
      <rPr>
        <b/>
        <sz val="12"/>
        <color indexed="8"/>
        <rFont val="Century Gothic"/>
        <family val="2"/>
        <charset val="204"/>
      </rPr>
      <t xml:space="preserve"> </t>
    </r>
  </si>
  <si>
    <t xml:space="preserve">Дни воинской славы России.                                      Социальные мероприятия и другие. 
Тематические книгоиздания.
</t>
  </si>
  <si>
    <t xml:space="preserve">1. Культурно-массовые мероприятия в рамках международного Деминского лыжного марафона "WORLDLOPPET";    
2. Культурно-массовые мероприятия в рамках Чемпионата Европы по кроссу на снегоходах.  
Кол-во участников - 56 тыс.чел.       </t>
  </si>
  <si>
    <r>
      <t>Отклонений от плана нет</t>
    </r>
    <r>
      <rPr>
        <b/>
        <sz val="12"/>
        <color indexed="8"/>
        <rFont val="Century Gothic"/>
        <family val="2"/>
        <charset val="204"/>
      </rPr>
      <t xml:space="preserve"> </t>
    </r>
  </si>
  <si>
    <t>День города. Дни микрорайонов. Тематические книгоиздания.</t>
  </si>
  <si>
    <t>Муниципальные учреждения культуры 
г. Рыбинска</t>
  </si>
  <si>
    <t xml:space="preserve">Отклонений от плана нет </t>
  </si>
  <si>
    <t xml:space="preserve">Народные праздники
(Масленица, Кузьминки и другие). Тематические книгоиздания.
</t>
  </si>
  <si>
    <t>Муниципальные учреждения культуры  
г. Рыбинска</t>
  </si>
  <si>
    <t>Профессиональные праздники:  (Международный день театра, Международный  День музеев, Международный день музыки, День работника культуры и другие). Тематические издания.</t>
  </si>
  <si>
    <t>4.6.</t>
  </si>
  <si>
    <t xml:space="preserve">Фестивали, конкурсы
(музыкальные, театральные, вокальные, хореографические и другие). Гастрольная деятельность.
Адресная помощь общественным организациям в сфере культуры и искусства. 
</t>
  </si>
  <si>
    <t xml:space="preserve">Муниципальные учреждения культуры  
г. Рыбинска
</t>
  </si>
  <si>
    <t>Организация выставочной деятельности.                                       Городские фестивали народных промыслов, участие мастеров народных художественных промыслов в межрегиональных и международных фестивалях, городских выставках-ярмарках. Тематические издания.</t>
  </si>
  <si>
    <t>Проведены:
1. "Рыбинский сувенир" (февраль)
Организовано участие в:
1. Фестивале "Город ремесел" (Вологда)
2. Ярмарочном посаде  ремесленников "Мастеровой двор" (Углич)</t>
  </si>
  <si>
    <t>4.8.</t>
  </si>
  <si>
    <t>Участие в реализации перспективных, социально-значимых творческих мероприятиях и др.</t>
  </si>
  <si>
    <t>Муниципальные учреждения культуры 
 г. Рыбинска</t>
  </si>
  <si>
    <t>1. Участие в XIV молодёжных Дельфийских играх России - 29,1.                                               
2. Культурно-массовые мероприятия в рамках этапа Кубка мира по лыжным гонкам - 808, 668; 
 Кол-во участников 25 тыс. чел.</t>
  </si>
  <si>
    <t>4.9.</t>
  </si>
  <si>
    <t>Популяризация историко-культурного наследия путём издания краеведческой литературы и публикаций в СМИ. Создание серии телепрограмм по теме «История. Культура. Имена».</t>
  </si>
  <si>
    <t>Краеведческая литература не издана</t>
  </si>
  <si>
    <t>Задача 5. Содействие развитию кадрового потенциала отрасли «культура».</t>
  </si>
  <si>
    <t>Осуществление поддержки молодых и квалифицированных кадров через различные формы повышения квалификации, подготовки и переподготовки: мастер-классы, творческие лаборатории, курсы повышения квалификации и др.</t>
  </si>
  <si>
    <t>Мероприятия не проводились</t>
  </si>
  <si>
    <t>Мероприятия запланированы на 2-е полугодие 2015 года</t>
  </si>
  <si>
    <t xml:space="preserve">Подпрограмма 2 «Развитие туристской привлекательности городского округа город Рыбинск» на 2015-2017 годы
</t>
  </si>
  <si>
    <t>Задача 1. Содействие развитию туристской инфраструктуры города, создание комфортной городской среды для туристов</t>
  </si>
  <si>
    <t>Организация исследовательских работ по вопросам комплексного развития туризма в городском округе город Рыбинск, в том числе разработка комплексной программы «Развитие туризма в городском округе город Рыбинск»</t>
  </si>
  <si>
    <t xml:space="preserve">Количество исследовательских работ - 1 (единиц)
2016 г.
</t>
  </si>
  <si>
    <t>В 2015 году проведение исследовательских работ не запланировано</t>
  </si>
  <si>
    <t>Разработка положения о грантах (субсидиях) на поддержку туристских проектов: создание тематических экспозиций; издание туристской литературы, виртуальных экскурсий на базе действующих объектов показа</t>
  </si>
  <si>
    <t xml:space="preserve">Количество получателей грантов (субсидий) -3 (единиц)
</t>
  </si>
  <si>
    <t>Разработка положения о грантах (субсидиях) на поддержку туристских проектов: создание тематических экспозиций; издание туристской литературы, виртуальных экскурсий на базе действующих объектов показа запланировано на второе полугодие 2015 года</t>
  </si>
  <si>
    <t xml:space="preserve">Содействие развитию экспозиционного комплекса «Советская эпоха» </t>
  </si>
  <si>
    <t xml:space="preserve">МУК ДК «Волжский»
2015-2017 гг.
</t>
  </si>
  <si>
    <r>
      <t xml:space="preserve">1. Открыта новая экспозиция "Музыкальная культура. Люди и время"
</t>
    </r>
    <r>
      <rPr>
        <sz val="12"/>
        <rFont val="Century Gothic"/>
        <family val="2"/>
        <charset val="204"/>
      </rPr>
      <t>Количество посещений 3 500 чел.</t>
    </r>
  </si>
  <si>
    <t>Содействие развитию частных музеев («Нобели и нобелевское движение» и др.)</t>
  </si>
  <si>
    <t>2015-2017 гг.</t>
  </si>
  <si>
    <t>1. Подготовлено ходатайство о продлении срока аренды муниципального имущества до 3 лет для частного  просветительского музейно-выставочного комплекса  «Нобели и нобелевское движение».
2. Открыт новый частный музей "Рыбинские Рыбы". 
Постоянно осуществляется информационная поддержка</t>
  </si>
  <si>
    <t>Содействие развитию памятника археологии «Усть-Шексна» XI –  XVI вв. Организация экскурсионной деятельности на объект</t>
  </si>
  <si>
    <t>Организовано посещение объекта, в рамках проведенных инфотуров: представителей Союза городов центра и Северо-Запад России; в рамках Дня местного самоуправления.
Постоянно осуществляется информационная поддержка</t>
  </si>
  <si>
    <t>Содействие в обучении и переподготовке работников туристской сферы и смежных отраслей</t>
  </si>
  <si>
    <t>Организовано участие представителей тур.индустрии приняли участие в:
1. Семинаре "НДС. Что меняется в 2015 г. Посредники при УСН в 2015 году";
2. Круглый стол субъектов туриндустрии Ярославской области с китайскими партнерами на тему: "Что могут предложить друг другу Ярославская область и КНР?";
3. VI всероссийской конференции «Cохранение и возрождение малых исторических городов и сельских поселений: проблемы и перспективы».
Всего: 3 мероприятия</t>
  </si>
  <si>
    <t>Задача 2. Формирование положительного туристского имиджа города</t>
  </si>
  <si>
    <t>Развитие межмуниципального сотрудничества в сфере туризма; организация проведения «знаковых» событийных мероприятий (праздники, фестивали, соревнования и др.)</t>
  </si>
  <si>
    <t xml:space="preserve">ежегодно, не менее 5 ед.
</t>
  </si>
  <si>
    <t>Организована работа творческих площадок:
1. Проведение мероприятия "Праздник Музыки" при поддержке Альянс Франсез Рыбинск;
2. Рыбинская Рыбалка;
3. Этап кубка мира по лыжным гонкам (ЦЛС"Демино");
4. Чемпиона Европы по кроссу на снегоходах (ЦЛС "Демино");
5. Деминский марафон (ЦЛС Демино");
6. "Лыжня России" (ЦЛС "Демино")
Всего: 6 мероприятий</t>
  </si>
  <si>
    <t>Содействие в организации разработки новых маршрутов, формирование новых интерактивных программ</t>
  </si>
  <si>
    <t xml:space="preserve">ежегодно по 2 наименования </t>
  </si>
  <si>
    <t>1. Проект "Истории на колесах" - Велоэкскурсии по Рыбинску с аудиогидом (в стадии разработки);
2. Новая интерактивная программа с привлечением туристских групп "По стране шагает Первомай", микрорайон ГЭС-14, ЭК "Советская эпоха"
3. Тур из серии "Как это сделано" по предприятиям Ярославской области, включающий экскурсию по городу Рыбинску с посещением ОАО "НПО "Сатурн"
Всего: 3 программы</t>
  </si>
  <si>
    <t>Участие в работе международных туристских выставок (г.Москва,                                                                                                                                                                                                    С-Петербург, Ярославль, Вологда)</t>
  </si>
  <si>
    <t xml:space="preserve">ежегодно, 
не менее  8 выставок
</t>
  </si>
  <si>
    <t>Организовано участие в:
1. Международная выставка "MITT" г. Москва;
2. Х Международная туристская выставка «ИНТУРМАРКЕТ» г.Москва;
3. Областная выставка-конкурс декоративно-прикладного и изобразительного искусства "Грани мастерства" г. Ярославль;
4. Фестиваль "Город ремесел" г.Вологда;
5. Ярмарочный посад ремесленников «Мастеровой двор» (г. Углич);
6. Фестиваль "Интермузей" (г.Москва)
Всего: 6 выставок</t>
  </si>
  <si>
    <t>Изготовление туристской рекламно-информационной и сувенирной продукции (путеводители, буклеты, туристские карты, открытки, DVD-диски и др.)</t>
  </si>
  <si>
    <t xml:space="preserve">ежегодно, 
не менее 10 ед.
</t>
  </si>
  <si>
    <t>1. Овсянников С.Н. «Югская Дорофеева пустынь. История забытой обители»;
2. Михайлов Л.В. Храмы и культовые сооружения Рыбинска;
3.  Настольная игра-ходилка «Путешествие по Рыбинску» (издательство Медиарост);
4. «Рыбинск хлебосольный» (издательство "Медиарост");
5. Серия книг "Деревни и села Ярославской области" в рамках проекта "Библиотека ярославской семьи" (издательство "Медиарост");
6. Журнал Углече Поле. Архитектура Рыбинска;
7. Фильм о Мологе (создантелеканалом «Россия Ярославль");
8. Альбом о рыбинских художниках (Рыбинское городское отделдение ВТОО "Союз художников России")
Всего: 8 изданий</t>
  </si>
  <si>
    <t>Размещение информации о туристском потенциале города в печатных СМИ, каталогах и справочниках</t>
  </si>
  <si>
    <t xml:space="preserve">ежегодно,
 не менее 4 ед
</t>
  </si>
  <si>
    <t xml:space="preserve">Печатные СМИ: 18 статей (Российская газета, Комсомольская правда, Рыбинские известия) </t>
  </si>
  <si>
    <t>Размещение сюжетов о туризме на телевидении, радио, иных средствах размещения и носителях информации</t>
  </si>
  <si>
    <t xml:space="preserve">ежегодно, 
не менее 4 ед
</t>
  </si>
  <si>
    <t>Телевидение: 7 сюжетов (Россия, Первый Ярославский, РЕН-ТВ;
Радио: 4 новости (Серебряный дождь, Мир);
Интернет: 51 статья 
Всего: 62 сообщения</t>
  </si>
  <si>
    <t>Проведение рекламных и инфо-туров для представителей туроператоров и центральных СМИ</t>
  </si>
  <si>
    <t xml:space="preserve">ежегодно, 
1 тур
</t>
  </si>
  <si>
    <t>1. Проведен инфотур по городу для представителей II Международного технологического форума "Инновации.Технологии.Производство";
2. Проведен инфотур по городу для преставиелей газеты "Комсомольская правда", в рамках мероприятия "День местного самоуправления";
3. Проведен инфотур для представителей Союза городов центра и северо-запада России, в рамках заседания секции "Культура"
Всего: 3 тура</t>
  </si>
  <si>
    <t>Разработка системы визуальных коммуникаций. Создание и установка знаков средств навигации для туристов</t>
  </si>
  <si>
    <t xml:space="preserve">ежегодно, 
не менее 3-х 
</t>
  </si>
  <si>
    <t>1. Проведен перевод наружных туристических карт на английский язык.
2. Поданы документы в Агентство по туризму  Ярославской области на получение субсидии из областного бюджета для установки средств визуальной коммуникации для туристов - 1 туристическая карта.</t>
  </si>
  <si>
    <t>Реализация комплекса мер по развитию социального туризма</t>
  </si>
  <si>
    <t>количество организованных турпрограмм (мероприятий) - не менее 1-го ежегодно</t>
  </si>
  <si>
    <t>Организованы:
1. Пешеходные экскурсии по городу Рыбинску для детей из неблагополучных семей "Сказ о рыбном граде";
2. Теплоходные экскурсии для инвалидов</t>
  </si>
  <si>
    <t>Сохранность контингента в учреждениях дополнительного и предпрофессионального образования детей на бюджетной основе (чел.)</t>
  </si>
  <si>
    <t xml:space="preserve">не менее 1542 </t>
  </si>
  <si>
    <t xml:space="preserve">Число посещений зрелищных мероприятий: культурно-досуговых учреждений, театров, оркестра </t>
  </si>
  <si>
    <t>не менее 912 
(в расчете на 1000 чел.)</t>
  </si>
  <si>
    <t>Охват населения г. Рыбинска библиотечным обслуживанием</t>
  </si>
  <si>
    <t>Обеспечение реализации полномочий Учредителя по формированию и исполнению бюджета городского округа город Рыбинск</t>
  </si>
  <si>
    <t xml:space="preserve">Кол-во обслуживаемых муниципальных учреждений культуры, ед. - 18
</t>
  </si>
  <si>
    <t xml:space="preserve">Предоставление субсидий на финансовое обеспечение выполнения муниципальных заданий муниципальными образовательными учреждениями дополнительного и предпрофессионального образования </t>
  </si>
  <si>
    <t>Количество обучающихся в муниципальных учреждениях дополнительного и предпрофессионального образования на бюджетной основене не менее
1521
Доля победителей (лауреаты и дипломанты) в конкурсах, фестивалях всех уровней 5 % от общего числа обучающихся</t>
  </si>
  <si>
    <t>Количество обучающихся в муниципальных учреждениях дополнительного и предпрофессионального образования на бюджетной основене - 
1521 человека
Доля победителей (лауреаты и дипломанты) в конкурсах, фестивалях всех уровней 3,1 % от общего числа обучающихся</t>
  </si>
  <si>
    <t xml:space="preserve">Предоставление субсидий на иные цели муниципальным учреждениям дополнительного и предпрофессионального образования на приобретение и ремонт оборудования,  выполнение текущих ремонтных работ зданий </t>
  </si>
  <si>
    <t xml:space="preserve">ДМШ №1 - Выполнено утепление чердачного помещания ул. Герцена, 32;  поставка и монтаж оконных блоков                         </t>
  </si>
  <si>
    <t>Предоставление субсидий на иные цели на погашение кредиторской задолженности.</t>
  </si>
  <si>
    <t>Задача 2. Создание условий для организации досуга и обеспечение жителей города Рыбинска услугами организаций культуры</t>
  </si>
  <si>
    <t xml:space="preserve">Предоставление субсидий на финансовое обеспечение выполнения муниципального задания муниципальным культурно-досуговым учреждениям, театрам, оркестру </t>
  </si>
  <si>
    <r>
      <rPr>
        <sz val="12"/>
        <color indexed="8"/>
        <rFont val="Century Gothic"/>
        <family val="2"/>
        <charset val="204"/>
      </rPr>
      <t>Показ спектаклей, концертов и концертных программ и иных зрелищных и просветительских программ не    менее
990</t>
    </r>
    <r>
      <rPr>
        <b/>
        <sz val="12"/>
        <color indexed="8"/>
        <rFont val="Century Gothic"/>
        <family val="2"/>
        <charset val="204"/>
      </rPr>
      <t xml:space="preserve">
</t>
    </r>
    <r>
      <rPr>
        <sz val="12"/>
        <color indexed="8"/>
        <rFont val="Century Gothic"/>
        <family val="2"/>
        <charset val="204"/>
      </rPr>
      <t>Досуговая услуга на базе клубных формирований (творческих коллективов, студий, кружков, секций, любительских объединений, клубов по интересам) не менее
59
Количество посетителей зрелищных мероприятий (КДУ, театры, оркестр) 176 010 чел.</t>
    </r>
  </si>
  <si>
    <t>Показ спектаклей, концертов и концертных программ и иных зрелищных и просветительских программ - 503
Досуговая услуга на базе клубных формирований (творческих коллективов, студий, кружков, секций, любительских объединений, клубов по интересам)  - 59
Количество посетителей зрелищных мероприятий (КДУ, театры, оркестр) - 89005 чел.</t>
  </si>
  <si>
    <t>Привлечение внебюджетных средств на выполнение муниципального задания муниципальным культурно-досуговым учреждениям, театрам, оркестру</t>
  </si>
  <si>
    <t>Показ спектаклей, концертов и концертных программ и иных зрелищных и просветительских программ - 503
Досуговая услуга на базе клубных формирований (творческих коллективов, студий, кружков, секций, любительских объединений, клубов по интересам)  - 59
Количество посетителей зрелищных мероприятий (КДУ, театры, оркестр) - 89005 чел.
Проведены:
1. День поселка ГЭС-14
2. День микрорайона Слип 
Кол-во участников: 1000 человек</t>
  </si>
  <si>
    <t>Предоставление субсидий на иные цели муниципальным учреждениям культуры (КДУ, театры, оркестр) на приобретение и ремонт оборудования,  выполнение текущих ремонтных работ зданий</t>
  </si>
  <si>
    <t xml:space="preserve">1. КДК "Переборы" -капитальный ремонт лесницы - 22,2;
2. ДК "Волжский" - преобретение звукового и светового оборудования; гос.экспертиза - 191,3;
3. ДК "Слип" - поставка и монтаж оконных блоков - 100,0;
4. МУК ОКЦ - устройство шумоизоляционной перегородки, монтаж оконных блоков - 138,8  
5. МУК "Рыбинский театр кукол" - преобретение основных средств и материальных запасов - 60,0
6. МУК"Рыбинский драматический театр" - ремонт гримерных, уборных - 208,6                </t>
  </si>
  <si>
    <t>Недостаточное финансирование</t>
  </si>
  <si>
    <t>Задача 3. Поддержка доступа граждан к информационно-библиотечным ресурсам</t>
  </si>
  <si>
    <t xml:space="preserve">Предоставление субсидий на финансовое обеспечение выполнения муниципального задания муниципальным библиотекам </t>
  </si>
  <si>
    <t>Библиотечное, библиографическое и информационное обслуживание пользователей библиотеки), зарегистрированных пользователей 61800 человек;
Читаемость одного пользователя - 20 единиц;
Количество записей, внесенных в электронные каталоги муниципальных библиотек - 3881</t>
  </si>
  <si>
    <t>Библиотечное, библиографическое и информационное обслуживание пользователей библиотеки), зарегистрированных пользователей 48866 человек;
Читаемость одного пользователя - 14,5 единиц;
Количество записей, внесенных в электронные каталоги муниципальных библиотек - 1672
Проведены:
1. Неделя детской и юношеской книги;
2. Всероссийский день библиотек
Кол-во участников - 580 чел.</t>
  </si>
  <si>
    <t>Предоставление субсидий на иные цели МУК ЦБС на приобретение и ремонт оборудования,  выполнение текущих ремонтных работ зданий</t>
  </si>
  <si>
    <t>Библиотечное, библиографическое и информационное обслуживание пользователей библиотеки), зарегистрированных пользователей 48866 человек;
Читаемость одного пользователя - 14,5 единиц;
Количество записей, внесенных в электронные каталоги муниципальных библиотек - 1672
Преобретены:
Компьютер - 1 шт.,
Ноутбук - 1 шт.,
Принтер - 2 шт., 
Фотоаппарат - 1 шт.</t>
  </si>
  <si>
    <t>Деньги не выделены</t>
  </si>
  <si>
    <t>Библиотечное, библиографическое и информационное обслуживание пользователей библиотеки), зарегистрированных пользователей 48866 человек;
Читаемость одного пользователя - 14,5 единиц;
Количество записей, внесенных в электронные каталоги муниципальных библиотек - 1672</t>
  </si>
  <si>
    <t>Задача 4. Формирование полной и достоверной информации о хозяйственных процессах и финансовых результатах деятельности обслуживаемых учреждений, необходимой для оперативного руководства и управления</t>
  </si>
  <si>
    <t>Предоставление бюджетных ассигнований на содержание МУ «ЦБ МУК»</t>
  </si>
  <si>
    <t>Количество обслуживаемых муниципальных учреждений культуры - 18 единиц</t>
  </si>
  <si>
    <t xml:space="preserve">Задача 5.  Приведение первичных мер пожарной безопасности муниципальных учреждений культуры в соответствие с требованиями Федерального закона от 22.07.2008 № 123-ФЗ «Технический регламент о требованиях пожарной безопасности» </t>
  </si>
  <si>
    <t>Предоставление субсидий муниципальным учреждениям культуры на выполнение мероприятий в сфере пожарной безопасности</t>
  </si>
  <si>
    <t>Количество муниципальных учреждений культуры, в которых организованы противопожарные мерпориятия - 15 единиц</t>
  </si>
  <si>
    <t xml:space="preserve">1. Изготовление планов эвакуации и категорирования помещений (МУК ЦБС (БИЦ "Радуга"
</t>
  </si>
  <si>
    <t xml:space="preserve">Итого по МП (ВЦП) </t>
  </si>
  <si>
    <t>Задача 1. Предоставление муниципальных услуг (выполнение работ) в области дополнительного и предпрофессионального образования в сфере культуры</t>
  </si>
  <si>
    <t xml:space="preserve">Итого по ВЦП </t>
  </si>
  <si>
    <t>Подпрограмма 1. «Предоставление социальных выплат, пособий и компенсаций»</t>
  </si>
  <si>
    <t>Задача 1. Исполнение публичных обязательств, в том числе по переданным полномочиям Российской Федерации и Ярославской области,  по предоставлению выплат, пособий и компенсаций населению городского округа город Рыбинск</t>
  </si>
  <si>
    <t>количество получателей денежных выплат, пособий и компенсаций по федеральному законодательству (чел.) 27800</t>
  </si>
  <si>
    <t>Увеличение количества получателей денежных выплат</t>
  </si>
  <si>
    <t>Выплата государственного единовременного пособия, и ежемесячной денежной компенсации гражданам при возникновении поствакцинальных осложнений</t>
  </si>
  <si>
    <t xml:space="preserve">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t>
  </si>
  <si>
    <t>Ежегодная денежная выплата лицам, награжденным нагрудным знаком «Почетный донор России»</t>
  </si>
  <si>
    <t>Оплата жилого помещения и коммунальных услуг отдельным категориям граждан</t>
  </si>
  <si>
    <t>Ежемесячная денежная выплата ветеранам труда, труженикам тыла, реабилитированным лицам</t>
  </si>
  <si>
    <t>Предоставление гражданам субсидий на оплату жилого помещения и коммунальных услуг</t>
  </si>
  <si>
    <t>Выплата ежемесячного пособия на ребенка</t>
  </si>
  <si>
    <t>Денежные выплаты населению</t>
  </si>
  <si>
    <t>Пособия  по уходу за ребенком до достижения им возраста полутора лет гражданам, не подлежащим обязательному социальному страхованию на случай временной нетрудоспособности и в связи с материнством</t>
  </si>
  <si>
    <t>Пособия при рождении ребенка гражданам, не подлежащим обязательному социальному страхованию на случай временной нетрудоспособности и в связи с материнством</t>
  </si>
  <si>
    <t>1.10.</t>
  </si>
  <si>
    <t>1.11.</t>
  </si>
  <si>
    <t>1.12.</t>
  </si>
  <si>
    <t>1.13.</t>
  </si>
  <si>
    <t>1.14.</t>
  </si>
  <si>
    <t>1.15.</t>
  </si>
  <si>
    <t>1.16.</t>
  </si>
  <si>
    <t>1.17.</t>
  </si>
  <si>
    <t>1.18.</t>
  </si>
  <si>
    <t>1.19.</t>
  </si>
  <si>
    <t>1.22.</t>
  </si>
  <si>
    <t>1.20.</t>
  </si>
  <si>
    <t>1.21.</t>
  </si>
  <si>
    <t>Ежемесячная денежная выплата, назначаемая при рождении третьего ребенка или последующих детей до достижения ребенком возраста трех лет</t>
  </si>
  <si>
    <t>Ежемесячное пособие многодетным семьям, воспитывающим трех и более детей</t>
  </si>
  <si>
    <t xml:space="preserve">Единовременное пособие семьям при рождении одновременно двух и более детей </t>
  </si>
  <si>
    <t>Ежемесячная денежная доплата к пенсии реабилитированным лицам, имеющим размер пенсии ниже величины прожиточного минимума</t>
  </si>
  <si>
    <t>Ежемесячное  денежное содержание лицам, удостоенным звания «Почетный гражданин города Рыбинска»</t>
  </si>
  <si>
    <t>Единовременное денежное вознаграждение лицам, удостоенным звания «Почетный гражданин города Рыбинска» и гражданам, удостоенным знаком отличия «За заслуги перед городом Рыбинском»</t>
  </si>
  <si>
    <t>Ежемесячная доплата к пенсии, лицам замещавшим на постоянной основе должности в органах власти города Рыбинска</t>
  </si>
  <si>
    <t>Пенсия за выслугу лет лицам, замещавшим должности муниципальной  службы в городском округе город Рыбинск</t>
  </si>
  <si>
    <t>Ежемесячна доплата к трудовой пенсии по старости (инвалидности) депутатам, членам выборного органа местного самоуправления, выборным должностным лицам местного самоуправления в городском округе город Рыбинск</t>
  </si>
  <si>
    <t>Компенсация иногородним врачам затрат, связанных с оплатой найма (поднайма) жилого помещения</t>
  </si>
  <si>
    <t>Субвенция на содержание специализированных казенных учреждений в сфере социальной защиты населения  (МУ ЦСВ)</t>
  </si>
  <si>
    <t>Отдельные меры социальной поддержки граждан, подвергшихся воздействию радиации</t>
  </si>
  <si>
    <t xml:space="preserve">Уменьшение размера выплат, в связи с увеличением трудовых пенсий по старости(инвалидности) </t>
  </si>
  <si>
    <t>Итого по подпрограмме1</t>
  </si>
  <si>
    <t>Подпрограмма 2. «Социальное обслуживание населения»</t>
  </si>
  <si>
    <t xml:space="preserve">Задача 1. Предоставление социальных услуг населению городского округа город Рыбинск 
на основе соблюдения стандартов и нормативов
</t>
  </si>
  <si>
    <t>Субвенция на содержание муниципальных казенных учреждений социального обслуживания населения,  на предоставление субсидий муниципальным бюджетным учреждениям социального обслуживания населения на выполнение муниципальных заданий и иные цели (МУ РКЦСОН)</t>
  </si>
  <si>
    <t>количество услуг, предоставляемых МУ РКЦСОН (ед.) 747140</t>
  </si>
  <si>
    <t xml:space="preserve">количество потребителей услуг, предоставляемых МУ РКЦСОН (чел.) 11231 </t>
  </si>
  <si>
    <t xml:space="preserve">количество потребителей услуг, предоставляемых МУ РКЦСОН (чел.) 7177  </t>
  </si>
  <si>
    <t xml:space="preserve">Уменьшение кол-ва услуг консультирования в рамках Единого социального </t>
  </si>
  <si>
    <t>Подпрограмма 3. «Социальная защита населения»</t>
  </si>
  <si>
    <t>Задача 1. Социальная защита семей с детьми и детей, оказавшихся в трудной жизненной ситуации</t>
  </si>
  <si>
    <r>
      <t xml:space="preserve">количество семей с несовершеннолетними детьми, получивших социальную помощь (семей) </t>
    </r>
    <r>
      <rPr>
        <b/>
        <sz val="10"/>
        <color theme="1"/>
        <rFont val="Century Gothic"/>
        <family val="2"/>
        <charset val="204"/>
      </rPr>
      <t>600</t>
    </r>
  </si>
  <si>
    <r>
      <t xml:space="preserve">количество семей с несовершеннолетними детьми, получивших социальную помощь (семей) </t>
    </r>
    <r>
      <rPr>
        <b/>
        <sz val="10"/>
        <color theme="1"/>
        <rFont val="Century Gothic"/>
        <family val="2"/>
        <charset val="204"/>
      </rPr>
      <t>804</t>
    </r>
  </si>
  <si>
    <r>
      <t xml:space="preserve">количество детей, получивших единовременную выплату к началу учебного года (чел.) </t>
    </r>
    <r>
      <rPr>
        <b/>
        <sz val="10"/>
        <color theme="1"/>
        <rFont val="Century Gothic"/>
        <family val="2"/>
        <charset val="204"/>
      </rPr>
      <t>2400</t>
    </r>
  </si>
  <si>
    <t xml:space="preserve">количество детей, получивших единовременную выплату к началу учебного года (чел.) </t>
  </si>
  <si>
    <r>
      <t xml:space="preserve">количество семей, получивших социальную помощь на основе социального контракта (семей) </t>
    </r>
    <r>
      <rPr>
        <b/>
        <sz val="10"/>
        <color theme="1"/>
        <rFont val="Century Gothic"/>
        <family val="2"/>
        <charset val="204"/>
      </rPr>
      <t>12</t>
    </r>
  </si>
  <si>
    <r>
      <t xml:space="preserve"> количество семей, получивших социальную помощь на основе социального контракта (семей) </t>
    </r>
    <r>
      <rPr>
        <b/>
        <sz val="10"/>
        <color theme="1"/>
        <rFont val="Century Gothic"/>
        <family val="2"/>
        <charset val="204"/>
      </rPr>
      <t>5</t>
    </r>
  </si>
  <si>
    <t>Увеличение кол-ва получателей за счет разницы в планируемом и действующем размере прожиточного минимума</t>
  </si>
  <si>
    <t>Выплата будет производится во 2-м полугодии</t>
  </si>
  <si>
    <t>Субвенция на оказание социальной помощи отдельным категориям граждан (малоимущим семьям, имеющим несовершеннолетних детей, и семьям с детьми, оказавшимся в трудной жизненной ситуации)</t>
  </si>
  <si>
    <t>Субвенция на оказание социальной помощи отдельным категориям граждан (на единовременную выплату к началу учебного года на детей из малоимущих семей, обучающихся в образовательных учреждениях)</t>
  </si>
  <si>
    <t>Предоставление единовременной адресной материальной помощи малоимущим семьям, имеющим несовершеннолетних детей, и семьям с детьми, оказавшимся в трудной жизненной ситуации</t>
  </si>
  <si>
    <t>Задача 2. Социальная защита инвалидов</t>
  </si>
  <si>
    <r>
      <t xml:space="preserve">количество инвалидов, получивших льготы  в части снижения оплаты за ремонт и содержание жилья (чел.) </t>
    </r>
    <r>
      <rPr>
        <b/>
        <sz val="10"/>
        <color theme="1"/>
        <rFont val="Century Gothic"/>
        <family val="2"/>
        <charset val="204"/>
      </rPr>
      <t>250</t>
    </r>
  </si>
  <si>
    <r>
      <t xml:space="preserve">количество инвалидов, получивших льготы  в части снижения оплаты за ремонт и содержание жилья (чел.) </t>
    </r>
    <r>
      <rPr>
        <b/>
        <sz val="10"/>
        <color theme="1"/>
        <rFont val="Century Gothic"/>
        <family val="2"/>
        <charset val="204"/>
      </rPr>
      <t>284</t>
    </r>
  </si>
  <si>
    <t>Увеличение кол-ва инвалидов, оформивших жилые помещения в собственность</t>
  </si>
  <si>
    <r>
      <t xml:space="preserve">количество инвалидов, получивших адресную материальную помощь (чел.) </t>
    </r>
    <r>
      <rPr>
        <b/>
        <sz val="10"/>
        <color theme="1"/>
        <rFont val="Century Gothic"/>
        <family val="2"/>
        <charset val="204"/>
      </rPr>
      <t>20</t>
    </r>
  </si>
  <si>
    <r>
      <t xml:space="preserve">количество инвалидов, получивших адресную материальную помощь (чел.) </t>
    </r>
    <r>
      <rPr>
        <b/>
        <sz val="10"/>
        <color theme="1"/>
        <rFont val="Century Gothic"/>
        <family val="2"/>
        <charset val="204"/>
      </rPr>
      <t>27</t>
    </r>
  </si>
  <si>
    <t>Предоставление субвенции ОМС МО на оказание социальной помощи отдельным категориям граждан (инвалидам в рамках мероприятий, посвященных Международному дню инвалидов)</t>
  </si>
  <si>
    <t>Предоставление субвенции ОМС МО на оказание социальной помощи отдельным категориям граждан (инвалидам на санаторно-курортное лечение по медицинским показаниям)</t>
  </si>
  <si>
    <t>Предоставление льгот в части снижения оплаты за ремонт и содержание жилья семьям с детьми-инвалидами, инвалидам 1 группы, получающим государственную социальную пенсию и проживающим в частном жилищном фонде</t>
  </si>
  <si>
    <t>Задача 3. Социальная  защита ветеранов и граждан, оказавшихся в трудной жизненной ситуации</t>
  </si>
  <si>
    <r>
      <t xml:space="preserve">количество малоимущих граждан и граждан, оказавшихся в трудной жизненной ситуации, получивших адресную социальную помощь (чел.) </t>
    </r>
    <r>
      <rPr>
        <b/>
        <sz val="10"/>
        <color theme="1"/>
        <rFont val="Century Gothic"/>
        <family val="2"/>
        <charset val="204"/>
      </rPr>
      <t>1100</t>
    </r>
  </si>
  <si>
    <r>
      <t>количество малоимущих граждан и граждан, оказавшихся в трудной жизненной ситуации, получивших адресную социальную помощь (чел.)</t>
    </r>
    <r>
      <rPr>
        <b/>
        <sz val="10"/>
        <color theme="1"/>
        <rFont val="Century Gothic"/>
        <family val="2"/>
        <charset val="204"/>
      </rPr>
      <t>742</t>
    </r>
  </si>
  <si>
    <r>
      <t xml:space="preserve">количество граждан пожилого возраста, получивших адресную социальную помощь  в части компенсации расходов по газификации жилых помещений и дорогостоящему лечению (чел.) </t>
    </r>
    <r>
      <rPr>
        <b/>
        <sz val="10"/>
        <color theme="1"/>
        <rFont val="Century Gothic"/>
        <family val="2"/>
        <charset val="204"/>
      </rPr>
      <t>7</t>
    </r>
  </si>
  <si>
    <r>
      <t xml:space="preserve">количество граждан пожилого возраста, получивших адресную социальную помощь  в части компенсации расходов по газификации жилых помещений и дорогостоящему лечению (чел.) </t>
    </r>
    <r>
      <rPr>
        <b/>
        <sz val="10"/>
        <color theme="1"/>
        <rFont val="Century Gothic"/>
        <family val="2"/>
        <charset val="204"/>
      </rPr>
      <t>18</t>
    </r>
  </si>
  <si>
    <r>
      <t xml:space="preserve">охват ветеранов ВОВ мероприятиями, проведенными в рамках Дня Победы советского народа в Великой Отечественной войне 1941-1945 годов (%) </t>
    </r>
    <r>
      <rPr>
        <b/>
        <sz val="10"/>
        <color theme="1"/>
        <rFont val="Century Gothic"/>
        <family val="2"/>
        <charset val="204"/>
      </rPr>
      <t>100</t>
    </r>
  </si>
  <si>
    <r>
      <t>охват ветеранов ВОВ мероприятиями, проведенными в рамках Дня Победы советского народа в Великой Отечественной войне 1941-1945 годов (%)</t>
    </r>
    <r>
      <rPr>
        <b/>
        <sz val="10"/>
        <color theme="1"/>
        <rFont val="Century Gothic"/>
        <family val="2"/>
        <charset val="204"/>
      </rPr>
      <t xml:space="preserve"> 100</t>
    </r>
  </si>
  <si>
    <t>Увеличение кол-ва обратившихся за АСП;</t>
  </si>
  <si>
    <t>Увеличение кол-ва получателей за счет внесения изменений  в положение о порядке оказания помощи (размер помощи уменьшился с 50,0 тыс. руб. до 30,0 тыс. руб.);</t>
  </si>
  <si>
    <t>Предоставление субвенции ОМС МО на оказание социальной  помощи отдельным категориям граждан (гражданам, оказавшимся в трудной жизненной ситуации)</t>
  </si>
  <si>
    <t>Предоставление субвенции ОМС МО на оказание социальной  помощи отдельным категориям граждан (в части компенсации расходов по газификации жилых помещений и дорогостоящему лечению пожилых людей)</t>
  </si>
  <si>
    <t>Предоставление единовременной адресной материальной помощи молообеспеченным гражданам и гражданам, оказавшимся в трудной жизненной ситуации</t>
  </si>
  <si>
    <t xml:space="preserve">Организация и проведение мероприятий, посвященных Дню Победы советского народа в Великой Отечественной войне 1941-1945 годов </t>
  </si>
  <si>
    <t>Единовременная денежная выплата инвалидам и участникам Великой Отечественной войны в связи с 70-летием Победы в Великой Отечественной войне 1941-1945 гг.</t>
  </si>
  <si>
    <t>Подпрограмма 4. «Содействие реализации прав граждан в сфере трудовой деятельности»</t>
  </si>
  <si>
    <t>Задача 1. Содействие развитию социального партнерства</t>
  </si>
  <si>
    <r>
      <t xml:space="preserve">количество действующих коллективных договоров в сфере труда (ед.) </t>
    </r>
    <r>
      <rPr>
        <b/>
        <sz val="10"/>
        <color theme="1"/>
        <rFont val="Century Gothic"/>
        <family val="2"/>
        <charset val="204"/>
      </rPr>
      <t>80</t>
    </r>
  </si>
  <si>
    <r>
      <t xml:space="preserve">количество действующих коллективных договоров в сфере труда (ед.) </t>
    </r>
    <r>
      <rPr>
        <b/>
        <sz val="10"/>
        <color theme="1"/>
        <rFont val="Century Gothic"/>
        <family val="2"/>
        <charset val="204"/>
      </rPr>
      <t>95</t>
    </r>
  </si>
  <si>
    <t xml:space="preserve">количество предприятий, организаций и учреждений, принимающих участие в региональном этапе всероссийского конкурса «Российская организация высокой социальной эффективности» (ед.) </t>
  </si>
  <si>
    <r>
      <t xml:space="preserve">количество предприятий, организаций и учреждений, принимающих участие в региональном этапе всероссийского конкурса «Российская организация высокой социальной эффективности» (ед.) </t>
    </r>
    <r>
      <rPr>
        <b/>
        <sz val="10"/>
        <color theme="1"/>
        <rFont val="Century Gothic"/>
        <family val="2"/>
        <charset val="204"/>
      </rPr>
      <t>5</t>
    </r>
  </si>
  <si>
    <t>Увеличение кол-ва зарегистрированных  кол.договоров</t>
  </si>
  <si>
    <t>Проведение регионального этапа Всероссийского конкурса «Российская организация высокой социальной эффективности»</t>
  </si>
  <si>
    <t>Итого подпрограмме 4</t>
  </si>
  <si>
    <t>Итого подпрограмме 3</t>
  </si>
  <si>
    <t>Подпрограмма 5. «Проведение массовых мероприятий»</t>
  </si>
  <si>
    <t>Задача 1. Проведение массовых мероприятий</t>
  </si>
  <si>
    <r>
      <t xml:space="preserve">количество участников массовых отраслевых мероприятий  </t>
    </r>
    <r>
      <rPr>
        <b/>
        <sz val="10"/>
        <color theme="1"/>
        <rFont val="Century Gothic"/>
        <family val="2"/>
        <charset val="204"/>
      </rPr>
      <t>30000</t>
    </r>
  </si>
  <si>
    <r>
      <t xml:space="preserve">количество участников массовых отраслевых мероприятий  </t>
    </r>
    <r>
      <rPr>
        <b/>
        <sz val="10"/>
        <color theme="1"/>
        <rFont val="Century Gothic"/>
        <family val="2"/>
        <charset val="204"/>
      </rPr>
      <t>7515</t>
    </r>
  </si>
  <si>
    <t xml:space="preserve">Организация и проведение мероприятий к Международному дню инвалидов </t>
  </si>
  <si>
    <t xml:space="preserve">Организация и проведение мероприятий, посвященных Международному дню пожилых людей </t>
  </si>
  <si>
    <t>Организация и проведение мероприятий, посвященных Дню памяти жертв политических репрессий</t>
  </si>
  <si>
    <t>Организация и проведение мероприятий, посвященных Дню Победы советского народа в Великой Отечественной войне 1941-1945 годов</t>
  </si>
  <si>
    <t>Чествование долгожителей города(100 лет и более), супружеских пар, совместно проживших 40 и более лет</t>
  </si>
  <si>
    <t xml:space="preserve">Укрепление института семьи, повышение качества жизни семей с несовершеннолетними детьми:
Организация и проведение мероприятий, посвященных Дню семьи, Дню семьи, любви и верности, Дню матери;
 Приобретение  новогодних подарков  для детей-инвалидов и детей-сирот
</t>
  </si>
  <si>
    <t>Итого ВЦП</t>
  </si>
  <si>
    <t>Уменьшение цены</t>
  </si>
  <si>
    <t>Уменьшение кол-ва получателей</t>
  </si>
  <si>
    <t>Увеличение количества получателей</t>
  </si>
  <si>
    <t>увеличение кол-ва региональных льготополучателей</t>
  </si>
  <si>
    <t>Уменьшение кол-ва федеральных  льготополучателей и увеличение кол-ва региональных</t>
  </si>
  <si>
    <t>нет получателей</t>
  </si>
  <si>
    <t>Организация муниципального управления</t>
  </si>
  <si>
    <t xml:space="preserve"> МП «Повышение эффективности деятельности органов местного самоуправления»</t>
  </si>
  <si>
    <t>Повышение эффективности деятельности органов местного самоуправления городского округа город Рыбинск</t>
  </si>
  <si>
    <t xml:space="preserve">Упорядочение и конкретизация полномочий, функций, квалификационных требований к должностям муниципальной службы  </t>
  </si>
  <si>
    <t xml:space="preserve">Приведение должностных инструкций муниципальных служащих в соответствие с полномочиями структурных подразделений Администрации, отраслевых (функциональных) органов на основе карт компетенций по должностям муниципальной службы </t>
  </si>
  <si>
    <t>Повышение результативности профессиональной деятельности муниципальных служащих</t>
  </si>
  <si>
    <t xml:space="preserve">Аттестация муниципальных служащих на основе карт компетенций </t>
  </si>
  <si>
    <t xml:space="preserve">Повышение квалификации муниципальных служащих, направленное на  развитие базовых   и специальных компетенций, переподготовку по специальности «Менеджмент», семинары, конференции
</t>
  </si>
  <si>
    <t xml:space="preserve">Организация внутриорганизационного обучения, в том числе по направлениям: управление муниципальными закупками; кадровое делопроизводство;  нормативно-правовые основы деятельности местного самоуправления,  делопроизводство, информационные технологии в муниципальном управлении </t>
  </si>
  <si>
    <t> 2.4.</t>
  </si>
  <si>
    <t>Ведение электронной библиотеки информационных материалов для работников органов местного самоуправления по актуальным вопросам муниципального управления,  включая базу данных  карт компетенций по должностям муниципальной службы</t>
  </si>
  <si>
    <t> 3.</t>
  </si>
  <si>
    <t>Содействие формированию сообщества профессионалов в системе муниципального управления</t>
  </si>
  <si>
    <t xml:space="preserve">Реализация проекта «Лучший муниципальный служащий городского округа город Рыбинск»  </t>
  </si>
  <si>
    <t> 4.</t>
  </si>
  <si>
    <t>Повышение мотивации к прохождению муниципальной службы за счет обеспечения социальных гарантий и улучшения условий труда муниципальных служащих</t>
  </si>
  <si>
    <t>Проведение диспансеризации муниципальных служащих</t>
  </si>
  <si>
    <t>Не наступили договорные сроки</t>
  </si>
  <si>
    <t>Привлечение муниципальных служащих к участию в спортивно-туристических соревнованиях городского и регионального уровня</t>
  </si>
  <si>
    <t>Аттестация рабочих мест муниципальных служащих</t>
  </si>
  <si>
    <t>Переоборудование рабочих мест муниципальных служащих в соответствии с итогами аттестации рабочих мест</t>
  </si>
  <si>
    <t xml:space="preserve">Не превышение долговой нагрузки над собственными доходами </t>
  </si>
  <si>
    <t>&lt;100</t>
  </si>
  <si>
    <t>Не превышение объема расходов на обслуживание долга  над объемом расходов бюджета, за исключением объема расходов, которые осуществляются за счет субвенций, предоставляемых из бюджетов бюджетной системы Российской Федерации</t>
  </si>
  <si>
    <t>&lt;15</t>
  </si>
  <si>
    <t>Своевременное погашение  взятых кредитов и процентов по ним</t>
  </si>
  <si>
    <t>Да</t>
  </si>
  <si>
    <t>да</t>
  </si>
  <si>
    <t>Не превышение предельного уровня дефицита бюджета городского округа город Рыбинск</t>
  </si>
  <si>
    <t>&lt;10</t>
  </si>
  <si>
    <t>-</t>
  </si>
  <si>
    <t>до конца года нельзя вычилсить</t>
  </si>
  <si>
    <t>Задача1:Привлечение кредитных линий для своевременного погашения ранее взятых кредитов, сбалансированность бюджета  на 2015-2017 годы</t>
  </si>
  <si>
    <t>Мероприятия 1:Привлечение кредитных линий, обслуживание муниципального долга, уплата процентов, погашение долга</t>
  </si>
  <si>
    <t>Мероприятия 2:Разработка концепции управления муниципальным долгом городского округа город Рыбинск до 2024 года</t>
  </si>
  <si>
    <t>Мероприятяи 3:Расчет параметров бюджета на основе концепции управления муниципальным долгом</t>
  </si>
  <si>
    <t xml:space="preserve">Обеспечение непрерывности функционирования МИС </t>
  </si>
  <si>
    <t xml:space="preserve">Обеспечение непрерывной доступности ЦОД с  МИС </t>
  </si>
  <si>
    <t xml:space="preserve">Мероприятия 1:Продление технической поддержки на прикладное ПО (АС-Бюджет, АС-Планирование) </t>
  </si>
  <si>
    <t xml:space="preserve">Мероприятия 2:Продление  технической поддержки системного программного обеспечения </t>
  </si>
  <si>
    <t>Мероприятяи 3:Дополнительные модули  к продуктам  «АС Бюджет»  «АС-Планирование», «АС-УРМ»</t>
  </si>
  <si>
    <t>Мероприятяи 4:Продление сопровождения программного обеспечения по защите информации  и иные мероприятия по защите информации</t>
  </si>
  <si>
    <t>Мероприятяи 5:Обучение сотрудников отдела ИТ по используемым программным продуктам</t>
  </si>
  <si>
    <t>Мероприятия 1:Модернизация Систем инженерного обеспечения серверного помещения (СИО)</t>
  </si>
  <si>
    <t>Мероприятия 2:Замена серверов по окончанию срока полезного использования и по окончании  срока расширенной гарантии</t>
  </si>
  <si>
    <t>Мероприятяи 3:Поддержание работоспособности офисной техники (принтеры , копиры МФУ) техобслуживание, заправка</t>
  </si>
  <si>
    <t>Мероприятяи 4:Замена компьютерного и сетевого оборудования по окончания срока полезного использования</t>
  </si>
  <si>
    <t>Мероприятяи 5:Текущий ремонт компьютерного оборудования, СКС , замена комплектующих по сроку использования</t>
  </si>
  <si>
    <t xml:space="preserve">ВЦП "Обеспечение бесперебойного функционирования
муниципальных информационных систем департамента финансов Администрации городского округа город Рыбинск"
</t>
  </si>
  <si>
    <t xml:space="preserve">Задача 1. Обеспечение бесперебойного функционирования МИС </t>
  </si>
  <si>
    <t xml:space="preserve">Задача 2. Обеспечение бесперебойного функционирования центра обработки данных и рабочих мест пользователей МИС       </t>
  </si>
  <si>
    <t>ВЦП "Управление муниципальным долгом городского округа город Рыбинск на 2015-2017 годы"</t>
  </si>
  <si>
    <t xml:space="preserve">Ведомственная целевая программа  «Социальная поддержка населения  городского округа город Рыбинск»  
</t>
  </si>
  <si>
    <t>ВЦП «Создание условий для эффективного использования муниципального имущества»
на 2015 – 2017 годы</t>
  </si>
  <si>
    <t>Задача 1. Актуализация сведений Реестра муниципального имущества</t>
  </si>
  <si>
    <t xml:space="preserve">Инвентаризация, изготовление технических паспортов, технических планов;
</t>
  </si>
  <si>
    <t xml:space="preserve">Акт обследования состояния земельного участка
</t>
  </si>
  <si>
    <t>Регистрация права муниципальной собственности в соответствующем году</t>
  </si>
  <si>
    <t>Задача 2. Обеспечение сохранности муниципальной собственности</t>
  </si>
  <si>
    <t>2.1.1.</t>
  </si>
  <si>
    <t>2.1.2.</t>
  </si>
  <si>
    <t>2.1.3.</t>
  </si>
  <si>
    <t xml:space="preserve">Сумма коммунальных расходов по содержанию нежилых помещений, в пользу управляющих компаний  (в т.ч. ОДН)
</t>
  </si>
  <si>
    <t xml:space="preserve">Капитальный ремонт общего имущества 
</t>
  </si>
  <si>
    <t>2.1.4.</t>
  </si>
  <si>
    <t xml:space="preserve">Транспортный налог </t>
  </si>
  <si>
    <t>Охрана муниципального имущества</t>
  </si>
  <si>
    <t>Оплата коммунальных расходов по содержанию нежилых помещений, находящихся в муниципальной собственности городского округа город Рыбинск, в пользу управляющих компаний в соответствии с поступившими расчетными документами (счетами и актами выполненных работ).</t>
  </si>
  <si>
    <t>Обеспечение сохранности, всего:</t>
  </si>
  <si>
    <t>Проведение мероприятий по консервации  объектов</t>
  </si>
  <si>
    <t>Замена замков, батареек лампочек, оградительных элементов</t>
  </si>
  <si>
    <t xml:space="preserve">Оплата взноса на капитальный ремонт общего имущества (пропорционально площади нежилых помещений, находящихся в муниципальной собственности городского округа город Рыбинск в многоквартирных жилых домах компаний в соответствии с поступившими расчетными документами.  </t>
  </si>
  <si>
    <t>Проведен 1 электронный аукцион на оказание услуг по охране 6 объектов муниципальной собственности городского округа город Рыбинск для обеспечения сохранности объекта и исключения попадания внутрь посторонних лиц (пультовая охрана объектов) (НМЦК 138,6 тыс. руб.) Так как был только один участник, муниципальный контракт был заключен по начальной (максимальной) цене контракта.</t>
  </si>
  <si>
    <t>Объявлен 1 электронный аукцион на оказание услуг по консервации 3-х объектов муниципальной собственности городского округа город Рыбинск для обеспечения сохранности объекта на сумму 260,8 тыс. руб. Проведение аукциона –  2-е полугодие 2015 года.</t>
  </si>
  <si>
    <t xml:space="preserve">Приобретены 2 дверных замка для исключения возможности попадания на объекты муниципальной собственности городского округа город Рыбинск посторонних лиц.   </t>
  </si>
  <si>
    <t>Задача 3. Получение максимально возможного дохода от использования муниципального имущества и уменьшение расходов на его содержание</t>
  </si>
  <si>
    <t>Оценка объектов муниципальной собственности, в том числе:</t>
  </si>
  <si>
    <t>3.1.2.</t>
  </si>
  <si>
    <t>3.1.3.</t>
  </si>
  <si>
    <t>3.1.4.</t>
  </si>
  <si>
    <t>объектов (здания (в т.ч. с з.у.), помещения, строения, сооружения)</t>
  </si>
  <si>
    <t>акций</t>
  </si>
  <si>
    <t>арендной платы (договор)</t>
  </si>
  <si>
    <t>земельных участков</t>
  </si>
  <si>
    <t xml:space="preserve">В 1 полугодии 2015 года состоялись 3 электронных аукциона, кроме того, заключены 5 муниципальных контрактов с единственным поставщиком (далее – МК**) по проведению оценки объектов муниципальной собственности, в том числе:
-  по проведению оценки зданий (в т.ч. с з.у.) и помещений – 1 аукцион (70 объектов), НМЦК – 210,0 тыс. руб., 2 МК (9 объектов), цена МК   –  38,0 тыс. руб.;;
-  по проведению оценки акций – 1 аукцион (1 пакет акций), НМЦК – 99,0 тыс. руб.;
-  по проведению оценки начальной цены размера арендной платы – 2 МК (14 помещений), цена МК   –  42,0 тыс. руб.;
-  по проведению оценки земельных участков – 1 аукцион (20 земельных участков), НМЦК – 60,0 тыс. руб. и 1 МК(19земельных участков), цена МК – 45,5 тыс. руб. 
    Экономия бюджетных средств – 316,0 тыс. руб
</t>
  </si>
  <si>
    <t xml:space="preserve">Межевание земельных участков </t>
  </si>
  <si>
    <t xml:space="preserve">Проведено 4 открытых конкурса на выполнение кадастровых работ по формированию земельных участков (127 земельных участков, в том числе 6 гаражных массивов), НМЦК – 1 351,5 тыс. руб.; а так же заключен 1 муниципальный контракт с единственным поставщиком (2 земельных участка) - цена МК   –  20,0 тыс. руб.
    Экономия бюджетных средств – 436,5 тыс. руб.
</t>
  </si>
  <si>
    <t>Задача 4. Обеспечение выполнения мероприятий программы</t>
  </si>
  <si>
    <t>Отправлено арендаторам 8,2 тысячи расчетов по арендной плате земельных участков (разграниченных и неразграниченных) и объектов движимого и недвижимого имущества, находящихся в муниципальной собственности городского округа город Рыбинск на сумму 143,5 тыс. руб. Муниципальный контракт заключен с единственным поставщиком.участник, муниципальный контракт был заключен по начальной (максимальной) цене контракта.</t>
  </si>
  <si>
    <t xml:space="preserve">Проведен 1 электронный аукцион на приобретение лицензии на прав на использование антивирусного программного обеспечения (пакет 50 единиц).
    Экономия бюджетных средств – 11,1 тыс. руб.
</t>
  </si>
  <si>
    <t xml:space="preserve">Проведен 1 электронный аукцион на приобретение  коммутатора (НМЦК – 33,0 тыс. руб.).
    Экономия бюджетных средств – 4,0 тыс. руб.
</t>
  </si>
  <si>
    <t xml:space="preserve">Использование бумаги для офисной техники, приобретенной по закупкам в 2014 году.  </t>
  </si>
  <si>
    <t>Антивирусное программное обеспечение</t>
  </si>
  <si>
    <t>Приобретение офисной оргтехники</t>
  </si>
  <si>
    <t>Увеличение стоимости материальных запасов (канцтовары)</t>
  </si>
  <si>
    <t xml:space="preserve">Задача 5. Погашение кредиторской задолженности </t>
  </si>
  <si>
    <t>5.2.</t>
  </si>
  <si>
    <t>5.3.</t>
  </si>
  <si>
    <t>5.4.</t>
  </si>
  <si>
    <t>Услуги по содержанию имущества (исполнительный лист)</t>
  </si>
  <si>
    <t>Содержание и ремонт муниципальной собственности</t>
  </si>
  <si>
    <t>Инвентаризация муниципальной собственности (рыночная оценка объектов муниципальной собственности, определение рыночной стоимости акций и транспортных средств)</t>
  </si>
  <si>
    <t>Транспортный налог</t>
  </si>
  <si>
    <t>5.5.</t>
  </si>
  <si>
    <t>Формирование границ земельных участков, рыночная оценка земельных участков)</t>
  </si>
  <si>
    <t>Погашено полностью</t>
  </si>
  <si>
    <t>Отсутствие финансирования</t>
  </si>
  <si>
    <t xml:space="preserve">Погашено частично.
Отсутствие финансирования.
</t>
  </si>
  <si>
    <t xml:space="preserve">Услуги связи (Почта России)
Франкирование и доставка заказных писем
</t>
  </si>
  <si>
    <t>Цель программы: создание условий  для повышения эффективности управления и распоряжения муниципальным имуществом</t>
  </si>
  <si>
    <t xml:space="preserve"> Муниципальная программа "Развитие городской инфраструктуры на 2015-2017 годы"</t>
  </si>
  <si>
    <t>Подпрограмма 1. "Информирование населения о реформе жилищно-коммунального хозяйства городского округа город Рыбинск" на 2015-2017 годы.</t>
  </si>
  <si>
    <t>Количество обращений (жалоб) граждан, связанных с необходимостью разъяснения нормативно-правовых актов,  принимаемых  органами государственной власти  и органами местного    самоуправления городского округа городского округа город Рыбинск в сфере реформирования жилищно-коммунального хозяйства, в текущем году в отношении к предыдущему году (шт.).      
 (ежегодное снижение обращений- не менее-10%)</t>
  </si>
  <si>
    <t xml:space="preserve">Задача. Создание эффективных механизмов обеспечения информацией населения городского округа город Рыбинск о реформе жилищно-коммунального хозяйства, включающих в себя различные способы и методы распространения информации: средства массовой информации,  в том числе официальный сайт Администрации, обучающие семинары, деловые встречи  с участием представителей органов местного самоуправление и организаций жилищно-коммунального комплекса, собрания собственников помещений многоквартирных домов, консультационные пункты, экспресс информирование (буклеты, листовки). </t>
  </si>
  <si>
    <t>Ежегодное размещение информационных сюжетов о реформировании жилищно-коммунального хозяйства и о преобразованиях в жилищно-коммунальной сфере в электронных средствах массовой информации, сюжет.</t>
  </si>
  <si>
    <t>В связи с отсутствием финансирования в I полугодии 2015 года размещение информационных сюжетов планируется  во II полугодии 2015 года</t>
  </si>
  <si>
    <t xml:space="preserve">Создание информационной страницы на официальном сайте Администрации городского округа город Рыбинск с размещением типовых, методических и иных документов по вопросам реформирования ЖКХ; формирование и распространение рекламно-разъяснительных и информационных листовок, мини-буклетов, проведение семинаров, деловых встреч; создание телефонной «горячей линии» для обращения граждан  по вопросам реформирования ЖКХ </t>
  </si>
  <si>
    <t>Дополнение информационной страницы по вопросам реформирования ЖКХ на сайте Администрации текущей информацией</t>
  </si>
  <si>
    <t xml:space="preserve">На сайте Адм. размещена информация, метод. документы по вопросам ЖКХ; распространены брошюры "Ремонтируем МКД", "ЖКХ: вопрос, ответ";  проведено 15 информационно-просветительских мероприятий (семинары,  встречи) по вопросам капремонта МКД, начисления платы за ОДН, лицензирования УК, перехода на прямые расчеты, в кторых приняло участие 1248 человек. </t>
  </si>
  <si>
    <t>Ведомственная целевая программа департамента жилищно-коммунального хозяйства, транспорта и связи на 2015-2017 годы</t>
  </si>
  <si>
    <t>Подпрограмма 1. "Организация транспортного обслуживания населения городского округа город Рыбинск"</t>
  </si>
  <si>
    <t>Показатели цели</t>
  </si>
  <si>
    <t>Удовлетворение потребности отдельных категорий граждан по проезду в автомобильном и электрическом транспорте общего пользования, %</t>
  </si>
  <si>
    <t>Удовлетворение потребности населения в пассажирских перевозках на территории городского округа город Рыбинск; объем перевезенных пассажиров, млн.чел.</t>
  </si>
  <si>
    <t>Планируемое значение результата за I полугодие 2015 г. - 16,0</t>
  </si>
  <si>
    <t>Задача 1. Предоставление социальных услуг отдельным категориям граждан при проезде в транспорте общего пользования</t>
  </si>
  <si>
    <t>Предоставление субсидии транспортным организациям на возмещение недополученных доходов  в связи с проездом отдельных категорий граждан по льготному проездному билету</t>
  </si>
  <si>
    <t xml:space="preserve">Погашение кредиторской задолженности прошлых лет </t>
  </si>
  <si>
    <t>Предоставление субсидии транспортным организациям на возмещение недополученных доходов в связи с проездом детей из многодетных семей, обучающихся в общеобразовательных учреждениях, без оплаты стоимости проезда</t>
  </si>
  <si>
    <t>Предоставление субсидии транспортным организациям на возмещение недополученных доходов, связанным с проездом лиц, находящихся под диспансерным наблюдением в связи с туберкулезом и больных туберкулезом, без оплаты стоимости проезда</t>
  </si>
  <si>
    <t xml:space="preserve">Задача 2. Организация предоставления транспортных услуг по перевозке пассажиров транспортом общего пользования на внутримуниципальных маршрутах регулярного сообщения на территории городского округа города Рыбинск </t>
  </si>
  <si>
    <t>Предоставление субсидии транспортным организациям на покрытие убытков от оказания услуг по перевозве пассажиров транспортом общего пользования на внутримуницыпальных маршрутах (с посадкой и высадкой пассажиров только в установленных пунктах)</t>
  </si>
  <si>
    <t>Подпрограмма 2 «Организация  содержания, ремонта объектов жилищно-коммунального хозяйства муниципальной собственности»</t>
  </si>
  <si>
    <t>Осуществление ремонта и содержания  муниципального жилого фонда в соответствии с муниципальным заданием, % выполнения объемов работ по муниципальному заданию</t>
  </si>
  <si>
    <t>Выполнение обязательств собственника муниципального жилищного фонда по уплате взносов на капитальный ремонт общего имущества многоквартирных домов, включенных в региональную программу капитального ремонта,                                               % выполнения обязательств по уплате взносов</t>
  </si>
  <si>
    <t>Содержание муниципальных общественных бань в соответствии с СанПин,                                    % муниципальных бань соответствующих СанПин</t>
  </si>
  <si>
    <t>100</t>
  </si>
  <si>
    <t>Задача 1. Организация содержания, ремонта муниципального жилищного фонда, исполнение других полномочий ОМС в сфере жилищных отношений</t>
  </si>
  <si>
    <t>Предоставление субсидии на возмещение затрат хозяйствующим субъектам, выполняющим работу по приему и передаче в УФМС документов для регистрационных действий, а также в связи с оформление справок (по обращениям граждан), имеющих социальный характер (о составе семьи и др.)</t>
  </si>
  <si>
    <t>Погашение кредиторской задолженности прошлых лет</t>
  </si>
  <si>
    <t>Погашение кредиторской задолженности (Капитальный ремонт МКД с участием Регионального фонда (выполено в 2014 г.)</t>
  </si>
  <si>
    <t>Капитальный ремонт МКД (по решениям суда), Выделение бюджетных ассигнований на капитальный ремонт МКД</t>
  </si>
  <si>
    <t>Погашение кредиторской задолженности прошлых лет(Капитальный ремонт МКД (по решениям суда),)</t>
  </si>
  <si>
    <t>Уплата  взносов на капитальный ремонт  общего имущества многоквартирных домов в части помещений муниципальной собственности</t>
  </si>
  <si>
    <t>Предоставление субсидии МБУ на содержание пустующих (до заселения в установленном порядке) жилых помещеней муниципальной собственности</t>
  </si>
  <si>
    <t>Предоставление субсидий МБУ на содержание жилых помещений муниципальной собственности (затраты на установку индивидуальных приборов учета)</t>
  </si>
  <si>
    <t>Предоставление субсидии МБУ на ремонт жилых помещений муниципальной собственнотси для детей-сирот</t>
  </si>
  <si>
    <t>Предоставление субсидий МБУ на прочие ремонты жилых помещений муниципальной собственности (маневренный фонд, помещения для социальных категорий граждан)</t>
  </si>
  <si>
    <t>Предоставление субсидий МБУ на обеспечение деятельности в жилищной сфере</t>
  </si>
  <si>
    <t>Погашение кредиторской задолженности прошлых лет(Выполнение МБУ муниципального задания (МЗ) в сфере жилищных отношений)</t>
  </si>
  <si>
    <t>Задача 2. Организация содержания, ремонта объектов коммунального хозяйства муниципальной собственности</t>
  </si>
  <si>
    <t>Предоставление субсидии хозяйствующим субъектам, оказывающим услуги муниципальных общественных бань на возмещение затрат от оказания банных услуг населению по фиксированным тарифам.</t>
  </si>
  <si>
    <t xml:space="preserve">Выполнение работ по снабжению населения, проживающего в жилищном фонде, не имеющем централизованного отопления, твердым топливом </t>
  </si>
  <si>
    <t>Задача 3. Восстановление платежеспособности муниципальных унитарных предприятий коммунальной сферы</t>
  </si>
  <si>
    <t>Погашение просроченной кредиторской задолженнности</t>
  </si>
  <si>
    <t>Планируемый объем за I полугодие 2015 г.: уголь - 236 т, дрова - 130 куб. м. Уменьшение объемов реализации связано с газификацией частного сектора, выходом на рынок частных предпринимателей. Обоснованные претензии и жалобы  от населения на поставку твердого топлива отсутствуют. Увеличение реализации происходит в период с июля по октябрь в связи с заготовкой топлива на зимний период.</t>
  </si>
  <si>
    <t>550/190</t>
  </si>
  <si>
    <t>39,6/84,9</t>
  </si>
  <si>
    <t>Планируемое значение результата за I полугодие 2015 г. - 600,0 тыс. руб. Отклонение связано с отсутствием финансирования</t>
  </si>
  <si>
    <t>Планируемое значение результата за I полугодие 2015 г. - 1</t>
  </si>
  <si>
    <t>,</t>
  </si>
  <si>
    <t>Подпрограмма 3. «Благоустройство и озеленение территорий городского округа город Рыбинск»</t>
  </si>
  <si>
    <t>Выполнение работ по благоустройству, озеленению городских территорий общего пользования в соответствии с муниципальным заданием,  % выполнения объемов работ по муниципальному заданию</t>
  </si>
  <si>
    <t>Задача 1.                                                                                                                 Обеспечение надежного и бесперебойного освещения улично-дорожной сети города (далее - уличное освещение)</t>
  </si>
  <si>
    <t>Предоставление хозяйствующим субъектам, осуществляющим обеспечение функционирования уличного освещения,   субсидии на возмещение затрат, связанных с обеспечением уличного освещения</t>
  </si>
  <si>
    <t>Задача 2. Организация исполнения в сфере благоустройства муниципальных работ по озелению города, содержанию городских территорий общего пользования (прочие мероприятия)</t>
  </si>
  <si>
    <t>Предоставление субсидий на финансовое обеспечение выполнения работ по озеленению городских территорий</t>
  </si>
  <si>
    <t>1.1.1.</t>
  </si>
  <si>
    <t>Предоставление субсидии на финансовое обеспечение выполнения работ по содержанию городских территорий общего пользования и других объектов благоустройства (прочие мероприятия по благоустройству)</t>
  </si>
  <si>
    <t>2.2.1</t>
  </si>
  <si>
    <t>Предоставление субсидии на обеспечение деятельности   МБУ сферы  благоустройства</t>
  </si>
  <si>
    <t>Задача 3.  Обеспечение охраны окружающей среды</t>
  </si>
  <si>
    <t xml:space="preserve">Предоставление субсидии на финансовое обеспечение работ по ликвидации несанкционированных свалок </t>
  </si>
  <si>
    <t>Задача 4. Организация и содержание скотомогильников (биотермических ям)</t>
  </si>
  <si>
    <t>Возмещение расходов хозяйствующего субъекта по содержанию скотомогильников (биотермических ям)</t>
  </si>
  <si>
    <t>Задача 5. Организация мероприятий по отлову и умерщвлению безнадзорных животных</t>
  </si>
  <si>
    <t>Предоставление субсидии на выполнение работ по отлову, умерщвлению безнадзорных животных, утилизацию трупов</t>
  </si>
  <si>
    <t>Задача 6. Организация и содержание мест захоронения (кладбищ); транспортировка неопознанных, невостребованных умерших в морги</t>
  </si>
  <si>
    <t>Предоставление субсидии МБУ, специализирующемуся  по вопросам  похоронного дела,  на финансовое обеспечение выполнения муниципальных работ по содержанию кладбищ и транспортировке неопознанных, невостребованных умерших в морги</t>
  </si>
  <si>
    <t>6.1.1.</t>
  </si>
  <si>
    <t>Задача 7.  Обеспечение функционирования муниципальных общественных туалетов</t>
  </si>
  <si>
    <t>7.</t>
  </si>
  <si>
    <t>Предоставление субсидии хозяйствующим субъектам, оказывающим услуги муниципальных общественных туалетов,  на возмещение затрат от оказания услуг по фиксированным тарифам</t>
  </si>
  <si>
    <t>7.1.1.</t>
  </si>
  <si>
    <t>Задача 8. Обеспечение функционирования городских фонтанов</t>
  </si>
  <si>
    <t>8.</t>
  </si>
  <si>
    <t>Предоставление субсидии  на возмещение затрат хозяйствующим субъектам, осуществляющим содержание и ремонт городских фонтанов</t>
  </si>
  <si>
    <t>8.1.1.</t>
  </si>
  <si>
    <t>Задача 9. Организация праздничного оформления территрии городского округа искусственными новогодними елями</t>
  </si>
  <si>
    <t>9.</t>
  </si>
  <si>
    <t>Предоставление субсидии  на возмещение затрат хозяйствующим субъектам, осуществляющим праздничное оформление территории городского округа искусственными новогодними елями</t>
  </si>
  <si>
    <t>9.1.1.</t>
  </si>
  <si>
    <t>Задача 10.   Восстановление платежеспособности муниципальных унитарных предприятий сферы благоустройстройства</t>
  </si>
  <si>
    <t>10.</t>
  </si>
  <si>
    <t>Погашение просроченной кредиторской задолженности</t>
  </si>
  <si>
    <t>Итого по подпрограмме</t>
  </si>
  <si>
    <t>ИТОГО по МП</t>
  </si>
  <si>
    <t xml:space="preserve">Развитие открытого диалога и социального партнерства между властью и обществом  </t>
  </si>
  <si>
    <t>МП "Гражданское общество и открытая власть "</t>
  </si>
  <si>
    <t>Погашение кредиторской задолженности (прошлых лет) по предоставлению грантов социально ориентированным некоммерческим организациям, осуществляющим свою деятельность на территории города, на реализацию общественно-значимых проектов</t>
  </si>
  <si>
    <t>Погашение кредиторской задолженности (прошлых лет) по предоставлению субсидий общественным объединениям и социально ориентированным некоммерческим организациям</t>
  </si>
  <si>
    <t>Издание газеты «Рыбинские известия» (субсидия на выполнение муниципального задания)</t>
  </si>
  <si>
    <t>ИТОГО ПО МП</t>
  </si>
  <si>
    <r>
      <t xml:space="preserve"> Муниципальная программа "Развитие культуры и туризма в городском округе город Рыбинск"
</t>
    </r>
    <r>
      <rPr>
        <sz val="12"/>
        <color theme="1"/>
        <rFont val="Century Gothic"/>
        <family val="2"/>
        <charset val="204"/>
      </rPr>
      <t xml:space="preserve">
</t>
    </r>
  </si>
  <si>
    <t>Итого по МП (Управление культуры)</t>
  </si>
  <si>
    <t>МП «Повышение эффективности деятельности органов местного самоуправления»</t>
  </si>
  <si>
    <t>ВЦП«Защита населения и территории городского округа город Рыбинск от чрезвычайных ситуаций, обеспечение безопасности  на водных объектах на 2015 и плановый период 2016-2017 годов»</t>
  </si>
  <si>
    <t xml:space="preserve">ВЦП «Социальная поддержка населения  городского округа город Рыбинск»  </t>
  </si>
  <si>
    <t>МП"Развитие культуры и туризма в городском округе город Рыбинск"</t>
  </si>
  <si>
    <t>МП "Энергоэффективность в городском округе город Рыбинск" на 2014-2016 годы</t>
  </si>
  <si>
    <t>МП "Развитие водохозяйственного комплекса городского округа город Рыбинск"</t>
  </si>
  <si>
    <t>МП "Газификация частного жилищного фонда городского округа город Рыбинск"</t>
  </si>
  <si>
    <t>МП "Развитие дорожного хозяйства и транспорта  городского округа город Рыбинск"</t>
  </si>
  <si>
    <t xml:space="preserve"> МП "Развитие городской инфраструктуры на 2015-2017 годы"</t>
  </si>
  <si>
    <t>МП "Обеспечение доступным и комфортным жильем населения городского округа город Рыбинск"</t>
  </si>
  <si>
    <t>МП "Обеспечение общественного порядка и противодействие преступности на территории городского округа город Рыбинск"</t>
  </si>
  <si>
    <t>Исполнение ДФ</t>
  </si>
  <si>
    <t xml:space="preserve">Показатели цели:  </t>
  </si>
  <si>
    <t>Увеличение протяженности улично-дорожной сети и приведение технико-эксплуатационного состояния автомобильных дорог общего пользования местного значения в границах города к нормативным требованиям.</t>
  </si>
  <si>
    <t>Частично исполнено.</t>
  </si>
  <si>
    <t xml:space="preserve">2.  Проведение капитального ремонта автомобильных дорог                            0,52 км.
</t>
  </si>
  <si>
    <t xml:space="preserve">3. Проведение  ремонта автомобильных дорог с твердым покрытием                            2,645 км.
</t>
  </si>
  <si>
    <t xml:space="preserve"> Проведен ремонт дорог с твердым покрытием             1,94 км.                            </t>
  </si>
  <si>
    <t xml:space="preserve">4. Проведение ремонта                        5 гравийных улиц.
</t>
  </si>
  <si>
    <t xml:space="preserve"> Проведен ремонт 5 гравийных улиц.</t>
  </si>
  <si>
    <t>Показатель установлен на год.</t>
  </si>
  <si>
    <t xml:space="preserve">Планом мероприятий финансирование не предусмотрено </t>
  </si>
  <si>
    <t xml:space="preserve">1. Осуществление строительства и реконструкции автомобильных дорог 3,36 км.
</t>
  </si>
  <si>
    <t>Подпрограмма1."Строительство, реконструкция, капитальный ремонт, ремонт и содержание автомобильных дорог  города Рыбинска"  на 2015 - 2017 годы.</t>
  </si>
  <si>
    <t>Задача: развитие сети автомобильных дорог за счет строительства новых автомобильных дорог, а также путем проведения реконструкции и капитального ремонта существующих автомобильных дорог; улучшение транспортно-эксплуатационных качеств автомобильных дорог путем проведения их ремонтов; приведение в надлежащее состояние автомобильных дорог общего пользования</t>
  </si>
  <si>
    <t xml:space="preserve">Строительство, реконструкция автомобильных дорог </t>
  </si>
  <si>
    <t>Капитальный ремонт, ремонт и содержание автомобильных дорог</t>
  </si>
  <si>
    <t xml:space="preserve">Ремонт, содержание автомобильных дорог </t>
  </si>
  <si>
    <t xml:space="preserve">Ремонт автомобильных дорог </t>
  </si>
  <si>
    <t>Ремонт автомобильных дорог с твердым покрытием</t>
  </si>
  <si>
    <t>Частично исполнен.</t>
  </si>
  <si>
    <t>выполнено</t>
  </si>
  <si>
    <t>Ремонт гравийных улиц (подсыпка щебнем, асфальтовой крошкой)</t>
  </si>
  <si>
    <t xml:space="preserve"> ул. Чехова (у СОШ № 37), ул. Малая, ул. Папанина, ул. М.Горького, 78, прогон от персечения Карпунинской ул. с Новолосевской ул. между домами 66-68 до Южной ул</t>
  </si>
  <si>
    <t>Ремонт сетей ливневой канализации</t>
  </si>
  <si>
    <t>0,2 км.</t>
  </si>
  <si>
    <t>Частично исполнен (0,1 км)</t>
  </si>
  <si>
    <t xml:space="preserve">Перечень формируется по результатам обследования объектов </t>
  </si>
  <si>
    <t xml:space="preserve">5 объектов, из них 3 светофора (Окружная ул.-пр. Г.Батова, ул. Черкасова-ул. Плеханова, ул. Фурманова-ул. 9Мая) и 2 исусственных неровности (ул. Моторостроителей в районе шк.№ 5, ул.Свободы у поликлиники № 6) </t>
  </si>
  <si>
    <t>Устраненение деформаций и повреждений - 29,2 тыс. м2;        -уборка в зимний период (с 01.01 по 31.03) 3078 тыс.м2, летний период (с 01.04 по 30.06) 2775 тыс. м2 согласно перечня объектов;                                     -содержание сетей ливневой канализации 59,2 км в период с 01.01 по 30.06.2015;                                -содержание дорожных ограждений 5115 п.м.;                               -содержание светофоров ТО - 44 объекта  в период с 01.01 по 30.06.2015;                               -содержание автопавильонов на остановках обественного транспорта - 6 шт.;                       -передача электроэнергии к светофорным объектам: 109,188 тыс.кВт/час;                                       -обустройство дорог техн.средствами организации дор.движения для целей временного ограничения движения в весенний период  -178 ед.;                                     - передача электроэнергии к сетям уличного освещения - 35,953 тыс. кВт/ч</t>
  </si>
  <si>
    <r>
      <t xml:space="preserve">Устранение деформаций и повреждений покрытий  дорог 26,0 тыс.м.кв.;- зимняя и летняя уборка по 31.07.2015г.;содержание: сетей ливневой канализации по 30.06.2015г.,мостов и путепроводов -   не предусмотрено,                                           - дорожных ограждений 5131 п.м.,                     - техн. средств организации дорожного движения 44 светофора до 30.06.2015,                         - автопавильонов на остановках </t>
    </r>
    <r>
      <rPr>
        <sz val="12"/>
        <rFont val="Century Gothic"/>
        <family val="2"/>
        <charset val="204"/>
      </rPr>
      <t>6 ед.</t>
    </r>
    <r>
      <rPr>
        <sz val="12"/>
        <color indexed="10"/>
        <rFont val="Century Gothic"/>
        <family val="2"/>
        <charset val="204"/>
      </rPr>
      <t xml:space="preserve">    </t>
    </r>
    <r>
      <rPr>
        <sz val="12"/>
        <color indexed="8"/>
        <rFont val="Century Gothic"/>
        <family val="2"/>
        <charset val="204"/>
      </rPr>
      <t xml:space="preserve">                                               -передача эл.энергии к светофорным объектам - в теч.года (267 тыс. квт/час);                                                                      -обустройство дорог техн.средствами организации дор.движения для целей временного ограничения движения в весенний период  -178 ед. ;                                                -</t>
    </r>
    <r>
      <rPr>
        <sz val="12"/>
        <color rgb="FF7030A0"/>
        <rFont val="Century Gothic"/>
        <family val="2"/>
        <charset val="204"/>
      </rPr>
      <t>содержание сетей уличного освещения, передача эл.энергии к сетям ул.освещения (55 светильников,  82,2  тыс.квт.час.)</t>
    </r>
  </si>
  <si>
    <t>2.1.1.1.</t>
  </si>
  <si>
    <t>2.1.1.2.</t>
  </si>
  <si>
    <t xml:space="preserve"> Содержание  автомобильных дорог, мостов и путепроводов</t>
  </si>
  <si>
    <t xml:space="preserve"> в том числе погашение кредиторской задолженности</t>
  </si>
  <si>
    <t>Ремонт технических средств организации дорожного движения (светофоры, дор.знаки и др.)</t>
  </si>
  <si>
    <t xml:space="preserve">Карякинская ул.    </t>
  </si>
  <si>
    <t>ул. Кораблестроителей (от Новой ул. до ул. Молодогвардейцев)</t>
  </si>
  <si>
    <t>частки автодороги по ул.Коллективизации и ул.Рыбинско</t>
  </si>
  <si>
    <t xml:space="preserve">Перекатная ул.3-й проезд </t>
  </si>
  <si>
    <t xml:space="preserve">т ул. Толбухина до детского оздоровительного лагеря "Полянка"   </t>
  </si>
  <si>
    <t>0,24 км.</t>
  </si>
  <si>
    <t>0,705 км.</t>
  </si>
  <si>
    <t>0,53 км.</t>
  </si>
  <si>
    <t xml:space="preserve"> 0,32 км.</t>
  </si>
  <si>
    <t>0,85 км.</t>
  </si>
  <si>
    <t>2.1.1.3.</t>
  </si>
  <si>
    <t>2.1.1.4.</t>
  </si>
  <si>
    <t>Повышение безопасности дорожного движения на улицах города, сокращение количества лиц, пострадавших в результате дорожно-транспортных происшествий.</t>
  </si>
  <si>
    <t>Снижение ДТП до 93%, с участием детей до 95 %</t>
  </si>
  <si>
    <t>Оценка показателя производится по итогам года</t>
  </si>
  <si>
    <t xml:space="preserve">Задача 1.                                                                                     Обеспечение своевременной установки, замены технических средств организации дорожного движения для обеспечения безопасных условий движения на улично-дорожной сети.
</t>
  </si>
  <si>
    <t>Разметка автомобильных дорог  и пешеходных переходов</t>
  </si>
  <si>
    <t>Обустройство автомобильных дорог дорожными знаками, замена дорожных знаков</t>
  </si>
  <si>
    <t>Установка трубчатых пешеходных ограждений</t>
  </si>
  <si>
    <t>Обустройство пешеходных переходов</t>
  </si>
  <si>
    <t>Разработка проектов организации дорожного движения существующих участков улично-дорожной сети, корректировка.</t>
  </si>
  <si>
    <t>Обустройство существующих пешеходных переходов знаками на желтом фоне</t>
  </si>
  <si>
    <t xml:space="preserve">Задача 2. Предупреждение опасного поведения участников дорожного движения, совершенствование системы обучения населения, как участника дорожного движения, безопасному поведению.                 Формирование общественного мнения по проблеме безопасности дорожного движения.  </t>
  </si>
  <si>
    <t>Мероприятия по формированию совместно с ОГИБДД РыбинскогоМУ МВД России общественного мнения по проблеме безопасности</t>
  </si>
  <si>
    <t>Организация взаимодействия с представителями СМИ для  информ. обеспечения деятельности в сфере дорожного движения</t>
  </si>
  <si>
    <t>Социальная реклама вопросов безопасности дорожного движения в городе (реклама в транспорте, на улицах и др.)</t>
  </si>
  <si>
    <t>Приобретение учебных и методических пособий по предупреждению ДТП и безопасности дорожного движения. Проведение конкурсов, смотров, соревнований со школьниками и дошкольниками по вопросам безопасности дорожного движения</t>
  </si>
  <si>
    <t>Проведение совместно с ОГИБДД Рыбинского МУ МВД России ежегодного конкурса среди учащихся Общеобразователь-ных школ «Безопасное колесо»</t>
  </si>
  <si>
    <t>Пресс- служба Администрации</t>
  </si>
  <si>
    <t>Департамент архитектуры и градостроительства,  рекламные агентства</t>
  </si>
  <si>
    <t>Департамент образования, муниципальные автотранспортные предприятия</t>
  </si>
  <si>
    <t>Департамент образования</t>
  </si>
  <si>
    <t>Нанесение горизонтальной дорожной разметки:                                        на дорогах-163,8км.,                                         на пеш. переходах и стоп- линии- 8753 м1</t>
  </si>
  <si>
    <t>частично исполнен</t>
  </si>
  <si>
    <t>срок окончания и приемки работ в июле 2015 г.</t>
  </si>
  <si>
    <t>Обустройство-50 знаков,                         замена -180 ед.</t>
  </si>
  <si>
    <t>81 шт., из них обустройство - 30 шт., замена - 51 шт.</t>
  </si>
  <si>
    <t xml:space="preserve">  220 п.м.</t>
  </si>
  <si>
    <t xml:space="preserve">                                 Ул.Гражданская (в створе ул.Корнева)</t>
  </si>
  <si>
    <t xml:space="preserve">Срок выполнения-                         во 2 полугодии 2015 г. </t>
  </si>
  <si>
    <t xml:space="preserve"> Разработка              - 5 км.,                        кооректировка                                - 12 км.</t>
  </si>
  <si>
    <r>
      <t xml:space="preserve">Установка дорожных знаков на желтом фоне на пешеходных переходах, у детских и общеобразователь-ных учреждений, нанесение горизонтальной дорожной разметки Замена и установка дорожных знаков 3.4.«Движение грузового транспорта запрещено» на дорожные знаки 3.2. «Движение запрещено» с табличкой 8.4.1.                                                                              </t>
    </r>
    <r>
      <rPr>
        <sz val="12"/>
        <color rgb="FFFF0000"/>
        <rFont val="Century Gothic"/>
        <family val="2"/>
        <charset val="204"/>
      </rPr>
      <t xml:space="preserve">  </t>
    </r>
    <r>
      <rPr>
        <sz val="12"/>
        <rFont val="Century Gothic"/>
        <family val="2"/>
        <charset val="204"/>
      </rPr>
      <t>32 знака.</t>
    </r>
  </si>
  <si>
    <t>1-ый этап.                                 Разработка транспортной схемы.                                            2014г.</t>
  </si>
  <si>
    <t>Мероприятия связанные с повышением безопасности дорожного движения. 2014г.</t>
  </si>
  <si>
    <t>частично погашена</t>
  </si>
  <si>
    <t>ежедневные видеорепортажи, ежеквартальные публикации, рекламно- социальные ролики по безопасности дорожн. движения-4шт.</t>
  </si>
  <si>
    <t>Пособия 400 шт.</t>
  </si>
  <si>
    <t>Отчет о проведении мероприятия</t>
  </si>
  <si>
    <t>Итого по программе (ДЖКХиТС)</t>
  </si>
  <si>
    <t>Подпрограмма 1 "Совершенствование МТБ общего образования в городском округе город Рыбинск"</t>
  </si>
  <si>
    <t>Сходится если считать ГБ+ОБ</t>
  </si>
  <si>
    <t>Кредиторская задолженность прошлых лет</t>
  </si>
  <si>
    <t>Итого по программам</t>
  </si>
  <si>
    <t>Расходы на МП</t>
  </si>
  <si>
    <t>Расходы на ВЦП</t>
  </si>
  <si>
    <t>ВЦП МБУ "Информационно-технический центр"</t>
  </si>
  <si>
    <t>Задача 1. Транспортное обслуживание Главы и Администрации городского округа город Рыбинск</t>
  </si>
  <si>
    <t>Задача 2. Информационное обслуживание Главы и Администрации городского округа город Рыбинск</t>
  </si>
  <si>
    <t>Задача 3. Техническое обслуживание Главы и Администрации городского округа город Рыбинск</t>
  </si>
  <si>
    <t xml:space="preserve">&gt;Транспортная обеспеченность </t>
  </si>
  <si>
    <t xml:space="preserve">&gt;Эксплуатация гаражей и стоянок для транспортных средств   </t>
  </si>
  <si>
    <t xml:space="preserve">&gt; Техническое обслуживание и ремонт транспортных средств </t>
  </si>
  <si>
    <t>&gt; Мойка и чистка транспортных средств</t>
  </si>
  <si>
    <t>&gt; Консультирование по аппаратным средствам вычислительной техники</t>
  </si>
  <si>
    <t>&gt; Разработка и консультирование в области программного обеспечения</t>
  </si>
  <si>
    <t>&gt; Создание и использование баз данных и информационных ресурсов; Обработка данных</t>
  </si>
  <si>
    <t>&gt; Техническое обслуживание и ремонт вычислительной техники и периферийного оборудования</t>
  </si>
  <si>
    <t>&gt; Прочая деятельность, связанная с использованием вычислительной техники и информационных технологий, в т.ч. предоставление информационных потоков, построение и администрирование ЕСПД</t>
  </si>
  <si>
    <t>&gt; Уборка территории (договор возмездного оказания услуг) ежедневно в рабочие дни</t>
  </si>
  <si>
    <t>&gt; Содержание зданий и помещений</t>
  </si>
  <si>
    <t>&gt; Уборка помещений</t>
  </si>
  <si>
    <t>Начальник управления</t>
  </si>
  <si>
    <t xml:space="preserve"> экономического развития и инвестиций</t>
  </si>
  <si>
    <t>Ю.С.Дмитриева</t>
  </si>
  <si>
    <t>Подпрограмма 2 "Воспитание и развитие молодого гражданина Рыбинска в муниципальной системе образования"</t>
  </si>
  <si>
    <t xml:space="preserve">Подпрограмма 1    «Развитие физической культуры и спорта в городском округе город Рыбинск на 2015-2017 годы» </t>
  </si>
  <si>
    <t>Подпрограмма 2 «Развитие хоккея на территории городского округа город Рыбинск на 2015 - 2017 годы»</t>
  </si>
  <si>
    <t>Подпрограмма 3   «ВЦП по физической культуре и спорту  на 2015-2017 годы»</t>
  </si>
  <si>
    <t xml:space="preserve">Подпрограмма 1 "Молодежь города Рыбинска" на 2015 -2017 годы </t>
  </si>
  <si>
    <t>Подпрограмма 2 "Отдых, оздоровление и занятость детей и молодежи городского округа город Рыбинск"  на 2015 -2017 годы</t>
  </si>
  <si>
    <t>Подпрограмма 3 "Патриотическое воспитание молодежи городского округа город Рыбинск" на 2015 - 2017 годы</t>
  </si>
  <si>
    <t>Итого подпрограмме 5</t>
  </si>
  <si>
    <t xml:space="preserve"> Ведомственная целевая программа отрасли «Культура» на 2015 - 2017 годы
</t>
  </si>
  <si>
    <t xml:space="preserve"> Подпрограмма "Сохранение и развитие культуры городского округа город Рыбинск"
</t>
  </si>
  <si>
    <t xml:space="preserve"> Подпрограмма "Развитие водохозяйственного комплекса городского округа город Рыбинск"
</t>
  </si>
  <si>
    <t>Подпрограмма 2 «Повышение безопасности дорожного движения в городском округе город Рыбинск на 2015-2017 годы»</t>
  </si>
  <si>
    <t>Подпрограмма "Строительство, реконструкция, капитальный ремонт и ремонт  автомобильных дорог города Рыбинска"</t>
  </si>
  <si>
    <t xml:space="preserve"> Подпрограмма "Переселение граждан из жилищного фонда, признанного непригодным для проживания в городском округе город Рыбинск"</t>
  </si>
  <si>
    <t xml:space="preserve">Подпрограмма "Переселение граждан из аварийного жилищного фонда в городском округе город Рыбинск"
</t>
  </si>
  <si>
    <t xml:space="preserve"> Подпрограмма «Государственная поддержка граждан, проживающих на территории городского округа город Рыбинск, в сфере ипотечного жилищного кредитования» 
</t>
  </si>
  <si>
    <t xml:space="preserve"> Подпрограмма «Поддержка молодых семей городского округа город Рыбинск в приобретении (строительстве) жилья» </t>
  </si>
  <si>
    <t>Подпрограмма 1. "Профилактика правонарушений в городском округе город Рыбинск на 2015-2017 годы"</t>
  </si>
  <si>
    <t>Подпрограмма «Кадры»:</t>
  </si>
  <si>
    <t>Подпрограмма 1.«Муниципальная поддержка деятельности территориального общественного самоуправления и социально ориентированных некоммерческих организаций в городском округе город Рыбинск»  на 2015-2017 гг.</t>
  </si>
  <si>
    <t>Подпрограмма 2. «Ведомственная целевая программа «Создание условий для информированности населения о деятельности органов местного самоуправления на 2015 год и плановый период 2016-2017 годов»</t>
  </si>
</sst>
</file>

<file path=xl/styles.xml><?xml version="1.0" encoding="utf-8"?>
<styleSheet xmlns="http://schemas.openxmlformats.org/spreadsheetml/2006/main">
  <numFmts count="3">
    <numFmt numFmtId="43" formatCode="_-* #,##0.00_р_._-;\-* #,##0.00_р_._-;_-* &quot;-&quot;??_р_._-;_-@_-"/>
    <numFmt numFmtId="164" formatCode="_-* #,##0.0000_р_._-;\-* #,##0.0000_р_._-;_-* &quot;-&quot;??_р_._-;_-@_-"/>
    <numFmt numFmtId="165" formatCode="#,##0.0"/>
  </numFmts>
  <fonts count="37">
    <font>
      <sz val="11"/>
      <color theme="1"/>
      <name val="Calibri"/>
      <family val="2"/>
      <charset val="204"/>
      <scheme val="minor"/>
    </font>
    <font>
      <sz val="11"/>
      <color theme="1"/>
      <name val="Century Gothic"/>
      <family val="2"/>
      <charset val="204"/>
    </font>
    <font>
      <sz val="12"/>
      <color theme="1"/>
      <name val="Century Gothic"/>
      <family val="2"/>
      <charset val="204"/>
    </font>
    <font>
      <b/>
      <sz val="12"/>
      <color theme="1"/>
      <name val="Century Gothic"/>
      <family val="2"/>
      <charset val="204"/>
    </font>
    <font>
      <b/>
      <sz val="11"/>
      <color theme="1"/>
      <name val="Century Gothic"/>
      <family val="2"/>
      <charset val="204"/>
    </font>
    <font>
      <sz val="10"/>
      <color theme="1"/>
      <name val="Century Gothic"/>
      <family val="2"/>
      <charset val="204"/>
    </font>
    <font>
      <b/>
      <sz val="10"/>
      <color theme="1"/>
      <name val="Century Gothic"/>
      <family val="2"/>
      <charset val="204"/>
    </font>
    <font>
      <i/>
      <sz val="10"/>
      <color theme="1"/>
      <name val="Century Gothic"/>
      <family val="2"/>
      <charset val="204"/>
    </font>
    <font>
      <sz val="9"/>
      <color theme="1"/>
      <name val="Century Gothic"/>
      <family val="2"/>
      <charset val="204"/>
    </font>
    <font>
      <b/>
      <sz val="9"/>
      <color theme="1"/>
      <name val="Century Gothic"/>
      <family val="2"/>
      <charset val="204"/>
    </font>
    <font>
      <sz val="11"/>
      <color theme="1"/>
      <name val="Calibri"/>
      <family val="2"/>
      <charset val="204"/>
      <scheme val="minor"/>
    </font>
    <font>
      <i/>
      <sz val="12"/>
      <color theme="1"/>
      <name val="Century Gothic"/>
      <family val="2"/>
      <charset val="204"/>
    </font>
    <font>
      <sz val="10"/>
      <color theme="1"/>
      <name val="Calibri"/>
      <family val="2"/>
      <charset val="204"/>
      <scheme val="minor"/>
    </font>
    <font>
      <sz val="9"/>
      <color theme="0"/>
      <name val="Century Gothic"/>
      <family val="2"/>
      <charset val="204"/>
    </font>
    <font>
      <sz val="12"/>
      <color indexed="8"/>
      <name val="Century Gothic"/>
      <family val="2"/>
      <charset val="204"/>
    </font>
    <font>
      <sz val="9"/>
      <color indexed="8"/>
      <name val="Century Gothic"/>
      <family val="2"/>
      <charset val="204"/>
    </font>
    <font>
      <b/>
      <sz val="9"/>
      <color indexed="8"/>
      <name val="Century Gothic"/>
      <family val="2"/>
      <charset val="204"/>
    </font>
    <font>
      <i/>
      <sz val="12"/>
      <color indexed="8"/>
      <name val="Century Gothic"/>
      <family val="2"/>
      <charset val="204"/>
    </font>
    <font>
      <sz val="12"/>
      <color rgb="FF000000"/>
      <name val="Century Gothic"/>
      <family val="2"/>
      <charset val="204"/>
    </font>
    <font>
      <b/>
      <sz val="10"/>
      <color rgb="FFFF0000"/>
      <name val="Century Gothic"/>
      <family val="2"/>
      <charset val="204"/>
    </font>
    <font>
      <sz val="10"/>
      <color rgb="FFFF0000"/>
      <name val="Century Gothic"/>
      <family val="2"/>
      <charset val="204"/>
    </font>
    <font>
      <b/>
      <sz val="12"/>
      <color indexed="8"/>
      <name val="Century Gothic"/>
      <family val="2"/>
      <charset val="204"/>
    </font>
    <font>
      <sz val="12"/>
      <name val="Century Gothic"/>
      <family val="2"/>
      <charset val="204"/>
    </font>
    <font>
      <sz val="12"/>
      <color rgb="FFFF0000"/>
      <name val="Century Gothic"/>
      <family val="2"/>
      <charset val="204"/>
    </font>
    <font>
      <sz val="11"/>
      <color theme="1"/>
      <name val="Times New Roman"/>
      <family val="1"/>
      <charset val="204"/>
    </font>
    <font>
      <sz val="13"/>
      <color theme="1"/>
      <name val="Times New Roman"/>
      <family val="1"/>
      <charset val="204"/>
    </font>
    <font>
      <sz val="12"/>
      <color theme="1"/>
      <name val="Times New Roman"/>
      <family val="1"/>
      <charset val="204"/>
    </font>
    <font>
      <b/>
      <sz val="12"/>
      <name val="Century Gothic"/>
      <family val="2"/>
      <charset val="204"/>
    </font>
    <font>
      <sz val="9"/>
      <name val="Century Gothic"/>
      <family val="2"/>
      <charset val="204"/>
    </font>
    <font>
      <sz val="12"/>
      <color indexed="10"/>
      <name val="Century Gothic"/>
      <family val="2"/>
      <charset val="204"/>
    </font>
    <font>
      <sz val="12"/>
      <color rgb="FF7030A0"/>
      <name val="Century Gothic"/>
      <family val="2"/>
      <charset val="204"/>
    </font>
    <font>
      <sz val="10"/>
      <color indexed="8"/>
      <name val="Century Gothic"/>
      <family val="2"/>
      <charset val="204"/>
    </font>
    <font>
      <b/>
      <sz val="10"/>
      <color indexed="8"/>
      <name val="Century Gothic"/>
      <family val="2"/>
      <charset val="204"/>
    </font>
    <font>
      <b/>
      <sz val="9"/>
      <color indexed="81"/>
      <name val="Tahoma"/>
      <family val="2"/>
      <charset val="204"/>
    </font>
    <font>
      <sz val="9"/>
      <color indexed="81"/>
      <name val="Tahoma"/>
      <family val="2"/>
      <charset val="204"/>
    </font>
    <font>
      <b/>
      <sz val="10"/>
      <name val="Century Gothic"/>
      <family val="2"/>
      <charset val="204"/>
    </font>
    <font>
      <sz val="10"/>
      <name val="Century Gothic"/>
      <family val="2"/>
      <charset val="204"/>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CCCC"/>
        <bgColor indexed="64"/>
      </patternFill>
    </fill>
    <fill>
      <patternFill patternType="solid">
        <fgColor indexed="9"/>
        <bgColor indexed="64"/>
      </patternFill>
    </fill>
  </fills>
  <borders count="7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64"/>
      </left>
      <right style="medium">
        <color indexed="64"/>
      </right>
      <top style="medium">
        <color indexed="8"/>
      </top>
      <bottom/>
      <diagonal/>
    </border>
    <border>
      <left style="medium">
        <color indexed="64"/>
      </left>
      <right style="medium">
        <color indexed="64"/>
      </right>
      <top/>
      <bottom style="medium">
        <color indexed="8"/>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rgb="FF000000"/>
      </top>
      <bottom/>
      <diagonal/>
    </border>
    <border>
      <left style="medium">
        <color rgb="FF000000"/>
      </left>
      <right style="medium">
        <color rgb="FF000000"/>
      </right>
      <top/>
      <bottom style="medium">
        <color indexed="64"/>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indexed="64"/>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43" fontId="10" fillId="0" borderId="0" applyFont="0" applyFill="0" applyBorder="0" applyAlignment="0" applyProtection="0"/>
  </cellStyleXfs>
  <cellXfs count="679">
    <xf numFmtId="0" fontId="0" fillId="0" borderId="0" xfId="0"/>
    <xf numFmtId="0" fontId="1" fillId="0" borderId="0" xfId="0" applyFont="1"/>
    <xf numFmtId="0" fontId="2" fillId="0" borderId="3" xfId="0" applyFont="1" applyBorder="1" applyAlignment="1">
      <alignment horizontal="center" vertical="top" wrapText="1"/>
    </xf>
    <xf numFmtId="0" fontId="2" fillId="0" borderId="7" xfId="0" applyFont="1" applyBorder="1" applyAlignment="1">
      <alignment horizontal="center" vertical="top" wrapText="1"/>
    </xf>
    <xf numFmtId="0" fontId="4" fillId="0" borderId="3" xfId="0" applyFont="1" applyBorder="1" applyAlignment="1">
      <alignment vertical="top" wrapText="1"/>
    </xf>
    <xf numFmtId="0" fontId="1" fillId="0" borderId="0" xfId="0" applyFont="1" applyBorder="1" applyAlignment="1">
      <alignment horizontal="center"/>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7" xfId="0" applyFont="1" applyBorder="1" applyAlignment="1">
      <alignment horizontal="center" wrapText="1"/>
    </xf>
    <xf numFmtId="0" fontId="2" fillId="0" borderId="7" xfId="0" applyFont="1" applyBorder="1" applyAlignment="1">
      <alignment horizontal="center" vertical="top" wrapText="1"/>
    </xf>
    <xf numFmtId="0" fontId="1" fillId="0" borderId="0" xfId="0" applyFont="1" applyAlignment="1">
      <alignment horizontal="right"/>
    </xf>
    <xf numFmtId="0" fontId="2" fillId="0" borderId="1" xfId="0" applyFont="1" applyBorder="1" applyAlignment="1">
      <alignment vertical="top" wrapText="1"/>
    </xf>
    <xf numFmtId="0" fontId="3" fillId="0" borderId="7" xfId="0" applyFont="1" applyBorder="1" applyAlignment="1">
      <alignment horizontal="center" vertical="top" wrapText="1"/>
    </xf>
    <xf numFmtId="0" fontId="2" fillId="0" borderId="3" xfId="0" applyFont="1" applyBorder="1" applyAlignment="1">
      <alignment vertical="top" wrapText="1"/>
    </xf>
    <xf numFmtId="0" fontId="2" fillId="0" borderId="7" xfId="0" applyFont="1" applyBorder="1" applyAlignment="1">
      <alignment horizontal="center" vertical="top" wrapText="1"/>
    </xf>
    <xf numFmtId="0" fontId="2" fillId="0" borderId="2" xfId="0" applyFont="1" applyBorder="1" applyAlignment="1">
      <alignment horizontal="center" vertical="top" wrapText="1"/>
    </xf>
    <xf numFmtId="0" fontId="2" fillId="0" borderId="13" xfId="0" applyFont="1" applyBorder="1" applyAlignment="1">
      <alignment horizontal="center" vertical="top" wrapText="1"/>
    </xf>
    <xf numFmtId="0" fontId="2" fillId="0" borderId="13" xfId="0" applyFont="1" applyBorder="1" applyAlignment="1">
      <alignment horizontal="left" vertical="top" wrapText="1" indent="1"/>
    </xf>
    <xf numFmtId="0" fontId="2" fillId="0" borderId="13" xfId="0" applyFont="1" applyBorder="1" applyAlignment="1">
      <alignment vertical="top" wrapText="1"/>
    </xf>
    <xf numFmtId="0" fontId="9" fillId="0" borderId="13" xfId="0" applyFont="1" applyBorder="1" applyAlignment="1">
      <alignment horizontal="center" vertical="top" wrapText="1"/>
    </xf>
    <xf numFmtId="0" fontId="3" fillId="0" borderId="13" xfId="0" applyFont="1" applyBorder="1" applyAlignment="1">
      <alignment vertical="top" wrapText="1"/>
    </xf>
    <xf numFmtId="2" fontId="3" fillId="0" borderId="13" xfId="0" applyNumberFormat="1" applyFont="1" applyBorder="1" applyAlignment="1">
      <alignment horizontal="right" vertical="top" wrapText="1"/>
    </xf>
    <xf numFmtId="0" fontId="2" fillId="0" borderId="13" xfId="0" applyFont="1" applyBorder="1" applyAlignment="1">
      <alignment horizontal="left" vertical="top" wrapText="1"/>
    </xf>
    <xf numFmtId="2" fontId="2" fillId="0" borderId="13" xfId="0" applyNumberFormat="1" applyFont="1" applyBorder="1" applyAlignment="1">
      <alignment horizontal="right" vertical="top" wrapText="1"/>
    </xf>
    <xf numFmtId="0" fontId="5" fillId="0" borderId="13" xfId="0" applyFont="1" applyBorder="1" applyAlignment="1">
      <alignment vertical="top" wrapText="1"/>
    </xf>
    <xf numFmtId="2" fontId="5" fillId="0" borderId="13" xfId="0" applyNumberFormat="1" applyFont="1" applyBorder="1" applyAlignment="1">
      <alignment horizontal="right" vertical="top" wrapText="1"/>
    </xf>
    <xf numFmtId="0" fontId="3" fillId="0" borderId="13" xfId="0" applyFont="1" applyBorder="1" applyAlignment="1">
      <alignment horizontal="left" vertical="top" wrapText="1"/>
    </xf>
    <xf numFmtId="0" fontId="3" fillId="0" borderId="13" xfId="0" applyFont="1" applyBorder="1" applyAlignment="1">
      <alignment vertical="top" wrapText="1"/>
    </xf>
    <xf numFmtId="0" fontId="5" fillId="0" borderId="13" xfId="0" applyFont="1" applyBorder="1" applyAlignment="1">
      <alignment vertical="top" wrapText="1"/>
    </xf>
    <xf numFmtId="2" fontId="5" fillId="0" borderId="13" xfId="0" applyNumberFormat="1" applyFont="1" applyBorder="1" applyAlignment="1">
      <alignment horizontal="right" vertical="center" wrapText="1"/>
    </xf>
    <xf numFmtId="2" fontId="7" fillId="0" borderId="13" xfId="0" applyNumberFormat="1" applyFont="1" applyBorder="1" applyAlignment="1">
      <alignment horizontal="right" vertical="center" wrapText="1"/>
    </xf>
    <xf numFmtId="2" fontId="3" fillId="0" borderId="13" xfId="0" applyNumberFormat="1" applyFont="1" applyBorder="1" applyAlignment="1">
      <alignment vertical="top" wrapText="1"/>
    </xf>
    <xf numFmtId="2" fontId="2" fillId="0" borderId="13" xfId="0" applyNumberFormat="1" applyFont="1" applyBorder="1" applyAlignment="1">
      <alignment vertical="top" wrapText="1"/>
    </xf>
    <xf numFmtId="0" fontId="6" fillId="0" borderId="13" xfId="0" applyFont="1" applyBorder="1" applyAlignment="1">
      <alignment vertical="top" wrapText="1"/>
    </xf>
    <xf numFmtId="2" fontId="6" fillId="0" borderId="13" xfId="0" applyNumberFormat="1" applyFont="1" applyBorder="1" applyAlignment="1">
      <alignment horizontal="right" vertical="top" wrapText="1"/>
    </xf>
    <xf numFmtId="2" fontId="6" fillId="0" borderId="13" xfId="0" applyNumberFormat="1" applyFont="1" applyBorder="1" applyAlignment="1">
      <alignment vertical="top" wrapText="1"/>
    </xf>
    <xf numFmtId="2" fontId="5" fillId="0" borderId="13" xfId="0" applyNumberFormat="1" applyFont="1" applyBorder="1" applyAlignment="1">
      <alignment vertical="top" wrapText="1"/>
    </xf>
    <xf numFmtId="0" fontId="2" fillId="2" borderId="13" xfId="0" applyFont="1" applyFill="1" applyBorder="1" applyAlignment="1">
      <alignment horizontal="center" vertical="top" wrapText="1"/>
    </xf>
    <xf numFmtId="0" fontId="2" fillId="2" borderId="13" xfId="0" applyFont="1" applyFill="1" applyBorder="1" applyAlignment="1">
      <alignment vertical="top" wrapText="1"/>
    </xf>
    <xf numFmtId="0" fontId="3" fillId="2" borderId="13" xfId="0" applyFont="1" applyFill="1" applyBorder="1" applyAlignment="1">
      <alignment horizontal="center" vertical="top" wrapText="1"/>
    </xf>
    <xf numFmtId="0" fontId="3" fillId="2" borderId="13" xfId="0" applyFont="1" applyFill="1" applyBorder="1" applyAlignment="1">
      <alignment horizontal="center" vertical="top" wrapText="1"/>
    </xf>
    <xf numFmtId="0" fontId="2" fillId="2" borderId="13" xfId="0" applyFont="1" applyFill="1" applyBorder="1" applyAlignment="1">
      <alignment horizontal="left" vertical="top" wrapText="1" indent="1"/>
    </xf>
    <xf numFmtId="0" fontId="5" fillId="2" borderId="13" xfId="0" applyFont="1" applyFill="1" applyBorder="1" applyAlignment="1">
      <alignment vertical="top" wrapText="1"/>
    </xf>
    <xf numFmtId="2" fontId="2" fillId="2" borderId="13" xfId="0" applyNumberFormat="1" applyFont="1" applyFill="1" applyBorder="1" applyAlignment="1">
      <alignment horizontal="center" vertical="top" wrapText="1"/>
    </xf>
    <xf numFmtId="2" fontId="5" fillId="2" borderId="13" xfId="0" applyNumberFormat="1" applyFont="1" applyFill="1" applyBorder="1" applyAlignment="1">
      <alignment horizontal="center" vertical="top" wrapText="1"/>
    </xf>
    <xf numFmtId="2" fontId="5" fillId="2" borderId="13" xfId="0" applyNumberFormat="1" applyFont="1" applyFill="1" applyBorder="1" applyAlignment="1">
      <alignment horizontal="left" vertical="top" wrapText="1"/>
    </xf>
    <xf numFmtId="0" fontId="8" fillId="0" borderId="13" xfId="0" applyFont="1" applyBorder="1" applyAlignment="1">
      <alignment horizontal="center" vertical="center" wrapText="1"/>
    </xf>
    <xf numFmtId="0" fontId="8" fillId="0" borderId="13" xfId="0" applyFont="1" applyBorder="1" applyAlignment="1">
      <alignment horizontal="left" vertical="center"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3" fillId="2" borderId="13" xfId="0" applyFont="1" applyFill="1" applyBorder="1" applyAlignment="1">
      <alignment vertical="top" wrapText="1"/>
    </xf>
    <xf numFmtId="2" fontId="3" fillId="2" borderId="13" xfId="0" applyNumberFormat="1" applyFont="1" applyFill="1" applyBorder="1" applyAlignment="1">
      <alignment horizontal="center" vertical="top" wrapText="1"/>
    </xf>
    <xf numFmtId="2" fontId="3" fillId="2" borderId="13" xfId="0" applyNumberFormat="1" applyFont="1" applyFill="1" applyBorder="1" applyAlignment="1">
      <alignment vertical="top" wrapTex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2" fillId="0" borderId="13" xfId="0" applyFont="1" applyBorder="1" applyAlignment="1">
      <alignment horizontal="center" vertical="center" wrapText="1"/>
    </xf>
    <xf numFmtId="0" fontId="2" fillId="0" borderId="13" xfId="0" applyFont="1" applyBorder="1" applyAlignment="1">
      <alignment horizontal="left" vertical="center" wrapText="1"/>
    </xf>
    <xf numFmtId="0" fontId="3" fillId="0" borderId="22" xfId="0" applyFont="1" applyBorder="1" applyAlignment="1">
      <alignment horizontal="center" vertical="top" wrapText="1"/>
    </xf>
    <xf numFmtId="0" fontId="3" fillId="0" borderId="23" xfId="0" applyFont="1" applyBorder="1" applyAlignment="1">
      <alignment horizontal="center" vertical="top" wrapText="1"/>
    </xf>
    <xf numFmtId="164" fontId="2" fillId="0" borderId="5" xfId="1" applyNumberFormat="1" applyFont="1" applyBorder="1" applyAlignment="1">
      <alignment horizontal="center" vertical="top" wrapText="1"/>
    </xf>
    <xf numFmtId="0" fontId="5" fillId="0" borderId="13" xfId="0" applyFont="1" applyBorder="1" applyAlignment="1">
      <alignment horizontal="left" vertical="top" wrapText="1"/>
    </xf>
    <xf numFmtId="0" fontId="3" fillId="0" borderId="13" xfId="0" applyFont="1" applyBorder="1" applyAlignment="1">
      <alignment horizontal="center" vertical="top" wrapText="1"/>
    </xf>
    <xf numFmtId="0" fontId="2" fillId="0" borderId="3" xfId="0" applyFont="1" applyBorder="1" applyAlignment="1">
      <alignment vertical="top" wrapText="1"/>
    </xf>
    <xf numFmtId="0" fontId="2" fillId="0" borderId="7" xfId="0" applyFont="1" applyBorder="1" applyAlignment="1">
      <alignment horizontal="center" vertical="top" wrapText="1"/>
    </xf>
    <xf numFmtId="0" fontId="5" fillId="0" borderId="13" xfId="0" applyFont="1" applyBorder="1" applyAlignment="1">
      <alignment vertical="top" wrapText="1"/>
    </xf>
    <xf numFmtId="49" fontId="2" fillId="0" borderId="3" xfId="0" applyNumberFormat="1" applyFont="1" applyBorder="1" applyAlignment="1">
      <alignment horizontal="center" vertical="top" wrapText="1"/>
    </xf>
    <xf numFmtId="0" fontId="2" fillId="0" borderId="7" xfId="0" applyFont="1" applyBorder="1" applyAlignment="1">
      <alignment horizontal="left" vertical="top" wrapText="1" indent="1"/>
    </xf>
    <xf numFmtId="4" fontId="2" fillId="0" borderId="7" xfId="0" applyNumberFormat="1" applyFont="1" applyBorder="1" applyAlignment="1">
      <alignment horizontal="center" vertical="center" wrapText="1"/>
    </xf>
    <xf numFmtId="0" fontId="2" fillId="0" borderId="7" xfId="0" applyFont="1" applyBorder="1" applyAlignment="1">
      <alignment horizontal="center" vertical="center" wrapText="1"/>
    </xf>
    <xf numFmtId="2" fontId="2" fillId="0" borderId="7" xfId="0" applyNumberFormat="1" applyFont="1" applyBorder="1" applyAlignment="1">
      <alignment horizontal="center" vertical="center" wrapText="1"/>
    </xf>
    <xf numFmtId="0" fontId="3" fillId="0" borderId="7" xfId="0" applyFont="1" applyBorder="1" applyAlignment="1">
      <alignment horizontal="center" vertical="top" wrapText="1"/>
    </xf>
    <xf numFmtId="0" fontId="3" fillId="0" borderId="3" xfId="0" applyFont="1" applyBorder="1" applyAlignment="1">
      <alignment vertical="top" wrapText="1"/>
    </xf>
    <xf numFmtId="2" fontId="3"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8" fillId="0" borderId="27" xfId="0" applyFont="1" applyBorder="1" applyAlignment="1">
      <alignment vertical="center" wrapText="1"/>
    </xf>
    <xf numFmtId="0" fontId="5" fillId="0" borderId="26" xfId="0" applyFont="1" applyBorder="1" applyAlignment="1">
      <alignment vertical="top" wrapText="1"/>
    </xf>
    <xf numFmtId="0" fontId="3" fillId="0" borderId="26" xfId="0" applyFont="1" applyBorder="1" applyAlignment="1">
      <alignment vertical="top" wrapText="1"/>
    </xf>
    <xf numFmtId="2" fontId="3" fillId="0" borderId="26" xfId="0" applyNumberFormat="1" applyFont="1" applyBorder="1" applyAlignment="1">
      <alignment horizontal="right" vertical="top" wrapText="1"/>
    </xf>
    <xf numFmtId="0" fontId="3" fillId="0" borderId="2" xfId="0" applyFont="1" applyBorder="1" applyAlignment="1">
      <alignment vertical="top" wrapText="1"/>
    </xf>
    <xf numFmtId="0" fontId="3" fillId="0" borderId="6" xfId="0" applyFont="1" applyBorder="1" applyAlignment="1">
      <alignment horizontal="center" vertical="center" wrapText="1"/>
    </xf>
    <xf numFmtId="2" fontId="3" fillId="0" borderId="13" xfId="0" applyNumberFormat="1" applyFont="1" applyBorder="1" applyAlignment="1">
      <alignment horizontal="center" vertical="center" wrapText="1"/>
    </xf>
    <xf numFmtId="0" fontId="2" fillId="0" borderId="7" xfId="0" applyFont="1" applyBorder="1" applyAlignment="1">
      <alignment vertical="top" wrapText="1"/>
    </xf>
    <xf numFmtId="0" fontId="1" fillId="0" borderId="13" xfId="0" applyFont="1" applyBorder="1"/>
    <xf numFmtId="0" fontId="8" fillId="0" borderId="13" xfId="0" applyFont="1" applyBorder="1"/>
    <xf numFmtId="2" fontId="3" fillId="0" borderId="7" xfId="0" applyNumberFormat="1" applyFont="1" applyBorder="1" applyAlignment="1">
      <alignment horizontal="right" vertical="center" wrapText="1"/>
    </xf>
    <xf numFmtId="4" fontId="2" fillId="0" borderId="7" xfId="0" applyNumberFormat="1" applyFont="1" applyBorder="1" applyAlignment="1">
      <alignment horizontal="right" vertical="top" wrapText="1"/>
    </xf>
    <xf numFmtId="2" fontId="2" fillId="0" borderId="7" xfId="0" applyNumberFormat="1" applyFont="1" applyBorder="1" applyAlignment="1">
      <alignment horizontal="right" vertical="top" wrapText="1"/>
    </xf>
    <xf numFmtId="0" fontId="2" fillId="0" borderId="7" xfId="0" applyFont="1" applyBorder="1" applyAlignment="1">
      <alignment horizontal="right" vertical="top" wrapText="1"/>
    </xf>
    <xf numFmtId="2" fontId="3" fillId="0" borderId="7" xfId="0" applyNumberFormat="1" applyFont="1" applyBorder="1" applyAlignment="1">
      <alignment horizontal="right" vertical="top" wrapText="1"/>
    </xf>
    <xf numFmtId="2" fontId="14" fillId="0" borderId="7" xfId="0" applyNumberFormat="1" applyFont="1" applyBorder="1" applyAlignment="1">
      <alignment horizontal="right" vertical="top" wrapText="1"/>
    </xf>
    <xf numFmtId="2" fontId="17" fillId="0" borderId="7" xfId="0" applyNumberFormat="1" applyFont="1" applyBorder="1" applyAlignment="1">
      <alignment horizontal="right" vertical="top" wrapText="1"/>
    </xf>
    <xf numFmtId="2" fontId="14" fillId="0" borderId="6" xfId="0" applyNumberFormat="1" applyFont="1" applyBorder="1" applyAlignment="1">
      <alignment horizontal="right" vertical="top" wrapText="1"/>
    </xf>
    <xf numFmtId="2" fontId="14" fillId="0" borderId="25" xfId="0" applyNumberFormat="1" applyFont="1" applyBorder="1" applyAlignment="1">
      <alignment horizontal="right" vertical="top" wrapText="1"/>
    </xf>
    <xf numFmtId="2" fontId="3" fillId="0" borderId="6" xfId="0" applyNumberFormat="1" applyFont="1" applyBorder="1" applyAlignment="1">
      <alignment horizontal="right" vertical="center" wrapText="1"/>
    </xf>
    <xf numFmtId="2" fontId="3" fillId="0" borderId="7" xfId="0" applyNumberFormat="1" applyFont="1" applyBorder="1" applyAlignment="1">
      <alignment vertical="top" wrapText="1"/>
    </xf>
    <xf numFmtId="2" fontId="3" fillId="0" borderId="6" xfId="0" applyNumberFormat="1" applyFont="1" applyBorder="1" applyAlignment="1">
      <alignment vertical="top" wrapText="1"/>
    </xf>
    <xf numFmtId="0" fontId="1" fillId="0" borderId="13" xfId="0" applyFont="1" applyBorder="1" applyAlignment="1">
      <alignment vertical="top"/>
    </xf>
    <xf numFmtId="0" fontId="3" fillId="0" borderId="7" xfId="0" applyFont="1" applyBorder="1" applyAlignment="1">
      <alignment horizontal="right" vertical="top" wrapText="1"/>
    </xf>
    <xf numFmtId="0" fontId="3" fillId="0" borderId="11" xfId="0" applyFont="1" applyBorder="1" applyAlignment="1">
      <alignment horizontal="center" vertical="top" wrapText="1"/>
    </xf>
    <xf numFmtId="0" fontId="3" fillId="0" borderId="4" xfId="0" applyFont="1" applyBorder="1" applyAlignment="1">
      <alignment horizontal="center" vertical="top" wrapText="1"/>
    </xf>
    <xf numFmtId="0" fontId="3" fillId="0" borderId="7" xfId="0" applyFont="1" applyBorder="1" applyAlignment="1">
      <alignment horizontal="center" vertical="top" wrapText="1"/>
    </xf>
    <xf numFmtId="0" fontId="2" fillId="0" borderId="7" xfId="0" applyFont="1" applyBorder="1" applyAlignment="1">
      <alignment horizontal="center" vertical="top" wrapText="1"/>
    </xf>
    <xf numFmtId="0" fontId="5" fillId="0" borderId="13" xfId="0" applyFont="1" applyBorder="1" applyAlignment="1">
      <alignment vertical="top" wrapText="1"/>
    </xf>
    <xf numFmtId="0" fontId="3" fillId="0" borderId="13" xfId="0" applyFont="1" applyBorder="1" applyAlignment="1">
      <alignment vertical="top" wrapText="1"/>
    </xf>
    <xf numFmtId="0" fontId="2" fillId="0" borderId="13" xfId="0" applyFont="1" applyBorder="1" applyAlignment="1">
      <alignment vertical="top" wrapText="1"/>
    </xf>
    <xf numFmtId="0" fontId="2" fillId="2" borderId="13" xfId="0" applyFont="1" applyFill="1" applyBorder="1" applyAlignment="1">
      <alignment vertical="top" wrapText="1"/>
    </xf>
    <xf numFmtId="2" fontId="19" fillId="0" borderId="13" xfId="0" applyNumberFormat="1" applyFont="1" applyBorder="1" applyAlignment="1">
      <alignment horizontal="right" vertical="top" wrapText="1"/>
    </xf>
    <xf numFmtId="2" fontId="20" fillId="0" borderId="13" xfId="0" applyNumberFormat="1" applyFont="1" applyBorder="1" applyAlignment="1">
      <alignment horizontal="right" vertical="top" wrapText="1"/>
    </xf>
    <xf numFmtId="4" fontId="3" fillId="0" borderId="7" xfId="0" applyNumberFormat="1" applyFont="1" applyBorder="1" applyAlignment="1">
      <alignment horizontal="right" vertical="top" wrapText="1"/>
    </xf>
    <xf numFmtId="0" fontId="5" fillId="0" borderId="13" xfId="0" applyFont="1" applyBorder="1" applyAlignment="1">
      <alignment horizontal="left" vertical="top" wrapText="1"/>
    </xf>
    <xf numFmtId="0" fontId="8" fillId="0" borderId="13" xfId="0" applyFont="1" applyBorder="1" applyAlignment="1">
      <alignment horizontal="left" vertical="top" wrapText="1"/>
    </xf>
    <xf numFmtId="0" fontId="2" fillId="0" borderId="3" xfId="0" applyFont="1" applyBorder="1" applyAlignment="1">
      <alignment vertical="top" wrapText="1"/>
    </xf>
    <xf numFmtId="0" fontId="3" fillId="0" borderId="7" xfId="0" applyFont="1" applyBorder="1" applyAlignment="1">
      <alignment horizontal="center" vertical="top" wrapText="1"/>
    </xf>
    <xf numFmtId="0" fontId="2" fillId="0" borderId="29" xfId="0" applyFont="1" applyBorder="1" applyAlignment="1">
      <alignment horizontal="center" vertical="top" wrapText="1"/>
    </xf>
    <xf numFmtId="0" fontId="2" fillId="0" borderId="7" xfId="0" applyFont="1" applyBorder="1" applyAlignment="1">
      <alignment horizontal="center" vertical="top" wrapText="1"/>
    </xf>
    <xf numFmtId="0" fontId="2" fillId="0" borderId="13" xfId="0" applyFont="1" applyBorder="1" applyAlignment="1">
      <alignment vertical="top" wrapText="1"/>
    </xf>
    <xf numFmtId="0" fontId="3" fillId="0" borderId="13" xfId="0" applyFont="1" applyBorder="1" applyAlignment="1">
      <alignment horizontal="center" vertical="top" wrapText="1"/>
    </xf>
    <xf numFmtId="0" fontId="2" fillId="0" borderId="13" xfId="0" applyFont="1" applyBorder="1" applyAlignment="1">
      <alignment horizontal="center" vertical="center" wrapText="1"/>
    </xf>
    <xf numFmtId="0" fontId="2" fillId="0" borderId="13" xfId="0" applyFont="1" applyBorder="1" applyAlignment="1">
      <alignment horizontal="left" vertical="top" wrapText="1"/>
    </xf>
    <xf numFmtId="0" fontId="3" fillId="0" borderId="13" xfId="0" applyFont="1" applyBorder="1" applyAlignment="1">
      <alignment vertical="top" wrapText="1"/>
    </xf>
    <xf numFmtId="0" fontId="3" fillId="0" borderId="13" xfId="0" applyFont="1" applyBorder="1" applyAlignment="1">
      <alignment horizontal="center" vertical="center" wrapText="1"/>
    </xf>
    <xf numFmtId="0" fontId="2" fillId="0" borderId="15" xfId="0" applyFont="1" applyBorder="1" applyAlignment="1">
      <alignment horizontal="center" vertical="top" wrapText="1"/>
    </xf>
    <xf numFmtId="0" fontId="2" fillId="0" borderId="5" xfId="0" applyFont="1" applyBorder="1" applyAlignment="1">
      <alignment horizontal="center" vertical="top" wrapText="1"/>
    </xf>
    <xf numFmtId="0" fontId="8" fillId="0" borderId="1" xfId="0" applyFont="1" applyBorder="1" applyAlignment="1">
      <alignment horizontal="left" vertical="center" wrapText="1"/>
    </xf>
    <xf numFmtId="0" fontId="5" fillId="0" borderId="13" xfId="0" applyFont="1" applyBorder="1" applyAlignment="1">
      <alignment vertical="top" wrapText="1"/>
    </xf>
    <xf numFmtId="0" fontId="2" fillId="0" borderId="10" xfId="0" applyFont="1" applyBorder="1" applyAlignment="1">
      <alignment horizontal="center" vertical="top" wrapText="1"/>
    </xf>
    <xf numFmtId="0" fontId="14" fillId="0" borderId="7" xfId="0" applyFont="1" applyBorder="1" applyAlignment="1">
      <alignment horizontal="center" vertical="top" wrapText="1"/>
    </xf>
    <xf numFmtId="0" fontId="21" fillId="0" borderId="7" xfId="0" applyFont="1" applyBorder="1" applyAlignment="1">
      <alignment horizontal="center" vertical="top" wrapText="1"/>
    </xf>
    <xf numFmtId="0" fontId="14" fillId="0" borderId="3" xfId="0" applyFont="1" applyBorder="1" applyAlignment="1">
      <alignment vertical="top" wrapText="1"/>
    </xf>
    <xf numFmtId="0" fontId="14" fillId="0" borderId="3" xfId="0" applyFont="1" applyBorder="1" applyAlignment="1">
      <alignment horizontal="center" vertical="top" wrapText="1"/>
    </xf>
    <xf numFmtId="0" fontId="14" fillId="0" borderId="11" xfId="0" applyFont="1" applyBorder="1" applyAlignment="1">
      <alignment horizontal="left" vertical="top" wrapText="1"/>
    </xf>
    <xf numFmtId="0" fontId="15" fillId="0" borderId="11" xfId="0" applyFont="1" applyBorder="1" applyAlignment="1">
      <alignment horizontal="right" vertical="top" wrapText="1"/>
    </xf>
    <xf numFmtId="9" fontId="15" fillId="0" borderId="11" xfId="0" applyNumberFormat="1" applyFont="1" applyBorder="1" applyAlignment="1">
      <alignment horizontal="right" vertical="top" wrapText="1"/>
    </xf>
    <xf numFmtId="0" fontId="24" fillId="0" borderId="0" xfId="0" applyFont="1"/>
    <xf numFmtId="0" fontId="8" fillId="0" borderId="26" xfId="0" applyFont="1" applyBorder="1" applyAlignment="1">
      <alignment vertical="top" wrapText="1"/>
    </xf>
    <xf numFmtId="0" fontId="24" fillId="0" borderId="0" xfId="0" applyFont="1" applyAlignment="1">
      <alignment horizontal="center"/>
    </xf>
    <xf numFmtId="2" fontId="5" fillId="0" borderId="26" xfId="0" applyNumberFormat="1" applyFont="1" applyBorder="1" applyAlignment="1">
      <alignment horizontal="right" vertical="top" wrapText="1"/>
    </xf>
    <xf numFmtId="0" fontId="25" fillId="0" borderId="4" xfId="0" applyFont="1" applyBorder="1" applyAlignment="1">
      <alignment horizontal="center" vertical="center" wrapText="1"/>
    </xf>
    <xf numFmtId="0" fontId="25" fillId="0" borderId="7" xfId="0" applyFont="1" applyBorder="1" applyAlignment="1">
      <alignment horizontal="center" vertical="center" wrapText="1"/>
    </xf>
    <xf numFmtId="0" fontId="5" fillId="0" borderId="7" xfId="0" applyFont="1" applyBorder="1" applyAlignment="1">
      <alignment vertical="top" wrapText="1"/>
    </xf>
    <xf numFmtId="0" fontId="2" fillId="0" borderId="3" xfId="0" applyFont="1" applyBorder="1" applyAlignment="1">
      <alignment vertical="top" wrapText="1"/>
    </xf>
    <xf numFmtId="0" fontId="3" fillId="0" borderId="7" xfId="0" applyFont="1" applyBorder="1" applyAlignment="1">
      <alignment horizontal="left" vertical="top" wrapText="1"/>
    </xf>
    <xf numFmtId="49" fontId="2" fillId="0" borderId="2" xfId="0" applyNumberFormat="1" applyFont="1" applyBorder="1" applyAlignment="1">
      <alignment vertical="top" wrapText="1"/>
    </xf>
    <xf numFmtId="49" fontId="2" fillId="0" borderId="10" xfId="0" applyNumberFormat="1" applyFont="1" applyBorder="1" applyAlignment="1">
      <alignment horizontal="center" vertical="top" wrapText="1"/>
    </xf>
    <xf numFmtId="49" fontId="2" fillId="0" borderId="13" xfId="0" applyNumberFormat="1" applyFont="1" applyBorder="1" applyAlignment="1">
      <alignment horizontal="center" vertical="top" wrapText="1"/>
    </xf>
    <xf numFmtId="0" fontId="2" fillId="0" borderId="13" xfId="0" applyNumberFormat="1" applyFont="1" applyBorder="1" applyAlignment="1">
      <alignment horizontal="center" vertical="top" wrapText="1"/>
    </xf>
    <xf numFmtId="49" fontId="2" fillId="0" borderId="8" xfId="0" applyNumberFormat="1" applyFont="1" applyBorder="1" applyAlignment="1">
      <alignment horizontal="left" vertical="top" wrapText="1"/>
    </xf>
    <xf numFmtId="0" fontId="2" fillId="0" borderId="29" xfId="0" applyFont="1" applyBorder="1" applyAlignment="1">
      <alignment vertical="top" wrapText="1"/>
    </xf>
    <xf numFmtId="0" fontId="2" fillId="0" borderId="29" xfId="0" applyFont="1" applyBorder="1" applyAlignment="1">
      <alignment horizontal="right" vertical="top" wrapText="1"/>
    </xf>
    <xf numFmtId="0" fontId="8" fillId="0" borderId="29" xfId="0" applyFont="1" applyBorder="1" applyAlignment="1">
      <alignment horizontal="left" vertical="center" wrapText="1"/>
    </xf>
    <xf numFmtId="0" fontId="3" fillId="0" borderId="29" xfId="0" applyFont="1" applyBorder="1" applyAlignment="1">
      <alignment horizontal="left" vertical="center" wrapText="1"/>
    </xf>
    <xf numFmtId="0" fontId="3" fillId="0" borderId="29" xfId="0" applyFont="1" applyBorder="1" applyAlignment="1">
      <alignment horizontal="left" vertical="top" wrapText="1"/>
    </xf>
    <xf numFmtId="0" fontId="3" fillId="0" borderId="13" xfId="0" applyFont="1" applyBorder="1" applyAlignment="1">
      <alignment horizontal="center" vertical="top" wrapText="1"/>
    </xf>
    <xf numFmtId="0" fontId="5" fillId="0" borderId="13" xfId="0" applyFont="1" applyBorder="1" applyAlignment="1">
      <alignment vertical="top" wrapText="1"/>
    </xf>
    <xf numFmtId="0" fontId="3" fillId="0" borderId="13" xfId="0" applyFont="1" applyBorder="1" applyAlignment="1">
      <alignment vertical="top" wrapText="1"/>
    </xf>
    <xf numFmtId="0" fontId="21" fillId="0" borderId="3" xfId="0" applyFont="1" applyBorder="1" applyAlignment="1">
      <alignment vertical="top" wrapText="1"/>
    </xf>
    <xf numFmtId="165" fontId="21" fillId="0" borderId="7" xfId="0" applyNumberFormat="1" applyFont="1" applyBorder="1" applyAlignment="1">
      <alignment horizontal="right" vertical="top" wrapText="1"/>
    </xf>
    <xf numFmtId="165" fontId="21" fillId="0" borderId="7" xfId="0" applyNumberFormat="1" applyFont="1" applyBorder="1" applyAlignment="1">
      <alignment vertical="center" wrapText="1"/>
    </xf>
    <xf numFmtId="165" fontId="27" fillId="0" borderId="7" xfId="0" applyNumberFormat="1" applyFont="1" applyBorder="1" applyAlignment="1">
      <alignment vertical="top" wrapText="1"/>
    </xf>
    <xf numFmtId="0" fontId="3" fillId="0" borderId="0" xfId="0" applyFont="1" applyBorder="1" applyAlignment="1">
      <alignment horizontal="center" vertical="top" wrapText="1"/>
    </xf>
    <xf numFmtId="0" fontId="3" fillId="0" borderId="28" xfId="0" applyFont="1" applyBorder="1" applyAlignment="1">
      <alignment horizontal="center" vertical="center" wrapText="1"/>
    </xf>
    <xf numFmtId="0" fontId="3" fillId="0" borderId="28" xfId="0" applyFont="1" applyBorder="1" applyAlignment="1">
      <alignment horizontal="left" vertical="center" wrapText="1"/>
    </xf>
    <xf numFmtId="0" fontId="3" fillId="0" borderId="28" xfId="0" applyFont="1" applyBorder="1" applyAlignment="1">
      <alignment horizontal="left" vertical="top" wrapText="1"/>
    </xf>
    <xf numFmtId="0" fontId="6" fillId="0" borderId="17" xfId="0" applyFont="1" applyBorder="1" applyAlignment="1">
      <alignment vertical="top" wrapText="1"/>
    </xf>
    <xf numFmtId="0" fontId="5" fillId="0" borderId="17" xfId="0" applyFont="1" applyBorder="1" applyAlignment="1">
      <alignment vertical="top" wrapText="1"/>
    </xf>
    <xf numFmtId="0" fontId="5" fillId="0" borderId="19" xfId="0" applyFont="1" applyBorder="1" applyAlignment="1">
      <alignment vertical="top" wrapText="1"/>
    </xf>
    <xf numFmtId="0" fontId="6" fillId="0" borderId="28" xfId="0" applyFont="1" applyBorder="1" applyAlignment="1">
      <alignment vertical="top" wrapText="1"/>
    </xf>
    <xf numFmtId="2" fontId="6" fillId="0" borderId="28" xfId="0" applyNumberFormat="1" applyFont="1" applyBorder="1" applyAlignment="1">
      <alignment horizontal="right" vertical="top" wrapText="1"/>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49" fontId="2" fillId="0" borderId="10"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49" fontId="2" fillId="0" borderId="8" xfId="0" applyNumberFormat="1" applyFont="1" applyBorder="1" applyAlignment="1">
      <alignment horizontal="center" vertical="top" wrapText="1"/>
    </xf>
    <xf numFmtId="0" fontId="3" fillId="0" borderId="13" xfId="0" applyFont="1" applyBorder="1" applyAlignment="1">
      <alignment horizontal="center" vertical="top" wrapText="1"/>
    </xf>
    <xf numFmtId="0" fontId="2" fillId="0" borderId="1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3" xfId="0" applyFont="1" applyBorder="1" applyAlignment="1">
      <alignment horizontal="left" vertical="top" wrapText="1"/>
    </xf>
    <xf numFmtId="0" fontId="3" fillId="0" borderId="4" xfId="0" applyFont="1" applyBorder="1" applyAlignment="1">
      <alignment horizontal="center" vertical="top" wrapText="1"/>
    </xf>
    <xf numFmtId="0" fontId="2" fillId="0" borderId="29" xfId="0" applyFont="1" applyBorder="1" applyAlignment="1">
      <alignment horizontal="center" vertical="top" wrapText="1"/>
    </xf>
    <xf numFmtId="0" fontId="3" fillId="0" borderId="9" xfId="0" applyFont="1" applyBorder="1" applyAlignment="1">
      <alignment vertical="top" wrapText="1"/>
    </xf>
    <xf numFmtId="0" fontId="3" fillId="0" borderId="8" xfId="0" applyFont="1" applyBorder="1" applyAlignment="1">
      <alignment vertical="top" wrapText="1"/>
    </xf>
    <xf numFmtId="0" fontId="2" fillId="0" borderId="13" xfId="0" applyFont="1" applyBorder="1" applyAlignment="1">
      <alignment vertical="top" wrapText="1"/>
    </xf>
    <xf numFmtId="0" fontId="3" fillId="0" borderId="13" xfId="0" applyFont="1" applyBorder="1" applyAlignment="1">
      <alignment vertical="top" wrapText="1"/>
    </xf>
    <xf numFmtId="0" fontId="3" fillId="0" borderId="12" xfId="0" applyFont="1" applyBorder="1" applyAlignment="1">
      <alignment horizontal="center" vertical="top" wrapText="1"/>
    </xf>
    <xf numFmtId="0" fontId="0" fillId="0" borderId="13" xfId="0" applyBorder="1"/>
    <xf numFmtId="0" fontId="3" fillId="0" borderId="13" xfId="0" applyFont="1" applyBorder="1" applyAlignment="1">
      <alignment vertical="top" wrapText="1"/>
    </xf>
    <xf numFmtId="2" fontId="1" fillId="0" borderId="13" xfId="0" applyNumberFormat="1" applyFont="1" applyBorder="1"/>
    <xf numFmtId="0" fontId="6" fillId="4" borderId="13" xfId="0" applyFont="1" applyFill="1" applyBorder="1" applyAlignment="1">
      <alignment vertical="top" wrapText="1"/>
    </xf>
    <xf numFmtId="2" fontId="1" fillId="4" borderId="13" xfId="0" applyNumberFormat="1" applyFont="1" applyFill="1" applyBorder="1"/>
    <xf numFmtId="2" fontId="1" fillId="5" borderId="13" xfId="0" applyNumberFormat="1" applyFont="1" applyFill="1" applyBorder="1"/>
    <xf numFmtId="0" fontId="2" fillId="0" borderId="29" xfId="0" applyFont="1" applyBorder="1" applyAlignment="1">
      <alignment horizontal="left" vertical="top" wrapText="1" indent="1"/>
    </xf>
    <xf numFmtId="0" fontId="3" fillId="0" borderId="29" xfId="0" applyFont="1" applyBorder="1" applyAlignment="1">
      <alignment horizontal="center" vertical="top" wrapText="1"/>
    </xf>
    <xf numFmtId="49" fontId="2" fillId="0" borderId="15" xfId="0" applyNumberFormat="1" applyFont="1" applyBorder="1" applyAlignment="1">
      <alignment horizontal="center" vertical="top" wrapText="1"/>
    </xf>
    <xf numFmtId="0" fontId="28" fillId="2" borderId="43" xfId="0" applyFont="1" applyFill="1" applyBorder="1" applyAlignment="1">
      <alignment horizontal="justify" vertical="top" wrapText="1"/>
    </xf>
    <xf numFmtId="0" fontId="15" fillId="2" borderId="42" xfId="0" applyFont="1" applyFill="1" applyBorder="1" applyAlignment="1">
      <alignment horizontal="left" vertical="top" wrapText="1"/>
    </xf>
    <xf numFmtId="0" fontId="15" fillId="2" borderId="42" xfId="0" applyFont="1" applyFill="1" applyBorder="1" applyAlignment="1">
      <alignment horizontal="justify" vertical="top" wrapText="1"/>
    </xf>
    <xf numFmtId="49" fontId="2" fillId="0" borderId="2" xfId="0" applyNumberFormat="1" applyFont="1" applyBorder="1" applyAlignment="1">
      <alignment horizontal="center" vertical="top" wrapText="1"/>
    </xf>
    <xf numFmtId="0" fontId="2" fillId="2" borderId="11" xfId="0" applyFont="1" applyFill="1" applyBorder="1" applyAlignment="1">
      <alignment horizontal="justify" vertical="top"/>
    </xf>
    <xf numFmtId="0" fontId="1" fillId="2" borderId="25" xfId="0" applyFont="1" applyFill="1" applyBorder="1" applyAlignment="1"/>
    <xf numFmtId="0" fontId="5" fillId="2" borderId="25" xfId="0" applyFont="1" applyFill="1" applyBorder="1" applyAlignment="1">
      <alignment horizontal="justify" vertical="top"/>
    </xf>
    <xf numFmtId="2" fontId="2" fillId="0" borderId="7" xfId="0" applyNumberFormat="1" applyFont="1" applyBorder="1" applyAlignment="1">
      <alignment horizontal="right" vertical="center" wrapText="1"/>
    </xf>
    <xf numFmtId="2" fontId="2" fillId="0" borderId="6" xfId="0" applyNumberFormat="1" applyFont="1" applyBorder="1" applyAlignment="1">
      <alignment horizontal="right" vertical="center" wrapText="1"/>
    </xf>
    <xf numFmtId="0" fontId="31" fillId="0" borderId="6" xfId="0" applyFont="1" applyBorder="1" applyAlignment="1">
      <alignment horizontal="left" vertical="top" wrapText="1"/>
    </xf>
    <xf numFmtId="0" fontId="31" fillId="0" borderId="0" xfId="0" applyFont="1" applyBorder="1" applyAlignment="1">
      <alignment horizontal="left" vertical="top" wrapText="1"/>
    </xf>
    <xf numFmtId="2" fontId="14" fillId="0" borderId="3" xfId="0" applyNumberFormat="1" applyFont="1" applyBorder="1" applyAlignment="1">
      <alignment horizontal="right" vertical="top" wrapText="1"/>
    </xf>
    <xf numFmtId="0" fontId="3" fillId="0" borderId="28" xfId="0" applyFont="1" applyBorder="1" applyAlignment="1">
      <alignment vertical="top" wrapText="1"/>
    </xf>
    <xf numFmtId="0" fontId="3" fillId="0" borderId="25" xfId="0" applyFont="1" applyBorder="1" applyAlignment="1">
      <alignment vertical="top" wrapText="1"/>
    </xf>
    <xf numFmtId="2" fontId="3" fillId="0" borderId="4" xfId="0" applyNumberFormat="1" applyFont="1" applyBorder="1" applyAlignment="1">
      <alignment horizontal="right" vertical="center" wrapText="1"/>
    </xf>
    <xf numFmtId="2" fontId="3" fillId="0" borderId="28" xfId="0" applyNumberFormat="1" applyFont="1" applyBorder="1" applyAlignment="1">
      <alignment horizontal="center" vertical="center" wrapText="1"/>
    </xf>
    <xf numFmtId="0" fontId="3" fillId="0" borderId="11" xfId="0" applyFont="1" applyBorder="1" applyAlignment="1">
      <alignment vertical="top" wrapText="1"/>
    </xf>
    <xf numFmtId="2" fontId="3" fillId="0" borderId="21" xfId="0" applyNumberFormat="1" applyFont="1" applyBorder="1" applyAlignment="1">
      <alignment horizontal="right" vertical="center" wrapText="1"/>
    </xf>
    <xf numFmtId="2" fontId="3" fillId="0" borderId="1" xfId="0" applyNumberFormat="1" applyFont="1" applyBorder="1" applyAlignment="1">
      <alignment horizontal="right" vertical="center" wrapText="1"/>
    </xf>
    <xf numFmtId="2" fontId="3" fillId="0" borderId="25" xfId="0" applyNumberFormat="1" applyFont="1" applyBorder="1" applyAlignment="1">
      <alignment horizontal="right" vertical="center" wrapText="1"/>
    </xf>
    <xf numFmtId="2" fontId="3" fillId="0" borderId="2" xfId="0" applyNumberFormat="1" applyFont="1" applyBorder="1" applyAlignment="1">
      <alignment horizontal="right" vertical="center" wrapText="1"/>
    </xf>
    <xf numFmtId="2" fontId="22" fillId="0" borderId="13" xfId="0" applyNumberFormat="1" applyFont="1" applyBorder="1" applyAlignment="1">
      <alignment horizontal="right" vertical="top" wrapText="1"/>
    </xf>
    <xf numFmtId="0" fontId="5" fillId="0" borderId="13" xfId="0" applyFont="1" applyBorder="1" applyAlignment="1">
      <alignment vertical="top" wrapText="1"/>
    </xf>
    <xf numFmtId="0" fontId="3" fillId="0" borderId="13" xfId="0" applyFont="1" applyBorder="1" applyAlignment="1">
      <alignment vertical="top" wrapText="1"/>
    </xf>
    <xf numFmtId="0" fontId="8" fillId="2" borderId="20" xfId="0" applyFont="1" applyFill="1" applyBorder="1" applyAlignment="1">
      <alignment horizontal="center" vertical="top" wrapText="1"/>
    </xf>
    <xf numFmtId="0" fontId="8" fillId="2" borderId="21" xfId="0" applyFont="1" applyFill="1" applyBorder="1" applyAlignment="1">
      <alignment horizontal="center" vertical="top" wrapText="1"/>
    </xf>
    <xf numFmtId="0" fontId="3" fillId="0" borderId="13" xfId="0" applyFont="1" applyBorder="1" applyAlignment="1">
      <alignment vertical="top" wrapText="1"/>
    </xf>
    <xf numFmtId="0" fontId="3" fillId="0" borderId="13" xfId="0" applyFont="1" applyBorder="1" applyAlignment="1">
      <alignment vertical="top" wrapText="1"/>
    </xf>
    <xf numFmtId="0" fontId="5" fillId="0" borderId="13" xfId="0" applyFont="1" applyBorder="1" applyAlignment="1">
      <alignment vertical="top" wrapText="1"/>
    </xf>
    <xf numFmtId="2" fontId="3" fillId="0" borderId="13" xfId="0" applyNumberFormat="1" applyFont="1" applyBorder="1"/>
    <xf numFmtId="0" fontId="5" fillId="0" borderId="34" xfId="0" applyFont="1" applyBorder="1" applyAlignment="1">
      <alignment vertical="top" wrapText="1"/>
    </xf>
    <xf numFmtId="0" fontId="5" fillId="0" borderId="35" xfId="0" applyFont="1" applyBorder="1" applyAlignment="1">
      <alignment vertical="top" wrapText="1"/>
    </xf>
    <xf numFmtId="0" fontId="5" fillId="0" borderId="36" xfId="0" applyFont="1" applyBorder="1" applyAlignment="1">
      <alignment vertical="top" wrapText="1"/>
    </xf>
    <xf numFmtId="0" fontId="5" fillId="0" borderId="68" xfId="0" applyFont="1" applyBorder="1" applyAlignment="1">
      <alignment vertical="top" wrapText="1"/>
    </xf>
    <xf numFmtId="0" fontId="3" fillId="0" borderId="9" xfId="0" applyFont="1" applyBorder="1" applyAlignment="1">
      <alignment horizontal="center" vertical="top" wrapText="1"/>
    </xf>
    <xf numFmtId="0" fontId="3" fillId="0" borderId="21" xfId="0" applyFont="1" applyBorder="1" applyAlignment="1">
      <alignment horizontal="center" vertical="top" wrapTex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3" fillId="0" borderId="13" xfId="0" applyFont="1" applyBorder="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8" fillId="0" borderId="13" xfId="0" applyFont="1" applyBorder="1" applyAlignment="1">
      <alignment horizontal="center" vertical="center" wrapText="1"/>
    </xf>
    <xf numFmtId="0" fontId="8" fillId="0" borderId="13" xfId="0" applyFont="1" applyBorder="1" applyAlignment="1">
      <alignment horizontal="left" vertical="center" wrapText="1"/>
    </xf>
    <xf numFmtId="0" fontId="8" fillId="0" borderId="13" xfId="0" applyFont="1" applyBorder="1" applyAlignment="1">
      <alignment horizontal="left" vertical="top" wrapText="1"/>
    </xf>
    <xf numFmtId="0" fontId="9"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8" fillId="2" borderId="18" xfId="0" applyFont="1" applyFill="1" applyBorder="1" applyAlignment="1">
      <alignment horizontal="center" vertical="top" wrapText="1"/>
    </xf>
    <xf numFmtId="0" fontId="8" fillId="2" borderId="19" xfId="0" applyFont="1" applyFill="1" applyBorder="1" applyAlignment="1">
      <alignment horizontal="center" vertical="top" wrapText="1"/>
    </xf>
    <xf numFmtId="0" fontId="8" fillId="2" borderId="20" xfId="0" applyFont="1" applyFill="1" applyBorder="1" applyAlignment="1">
      <alignment horizontal="center" vertical="top" wrapText="1"/>
    </xf>
    <xf numFmtId="0" fontId="8" fillId="2" borderId="21" xfId="0" applyFont="1" applyFill="1" applyBorder="1" applyAlignment="1">
      <alignment horizontal="center" vertical="top" wrapText="1"/>
    </xf>
    <xf numFmtId="0" fontId="8" fillId="2" borderId="22" xfId="0" applyFont="1" applyFill="1" applyBorder="1" applyAlignment="1">
      <alignment horizontal="center" vertical="top" wrapText="1"/>
    </xf>
    <xf numFmtId="0" fontId="8" fillId="2" borderId="23" xfId="0" applyFont="1" applyFill="1" applyBorder="1" applyAlignment="1">
      <alignment horizontal="center" vertical="top" wrapText="1"/>
    </xf>
    <xf numFmtId="0" fontId="9" fillId="0" borderId="26" xfId="0" applyFont="1" applyBorder="1" applyAlignment="1">
      <alignment horizontal="center" vertical="top" wrapText="1"/>
    </xf>
    <xf numFmtId="0" fontId="9" fillId="0" borderId="27" xfId="0" applyFont="1" applyBorder="1" applyAlignment="1">
      <alignment horizontal="center" vertical="top" wrapText="1"/>
    </xf>
    <xf numFmtId="0" fontId="9" fillId="0" borderId="28" xfId="0" applyFont="1" applyBorder="1" applyAlignment="1">
      <alignment horizontal="center" vertical="top" wrapText="1"/>
    </xf>
    <xf numFmtId="0" fontId="9" fillId="0" borderId="13" xfId="0" applyFont="1" applyBorder="1" applyAlignment="1">
      <alignment horizontal="center" vertical="center" wrapText="1"/>
    </xf>
    <xf numFmtId="0" fontId="3" fillId="0" borderId="13" xfId="0" applyFont="1" applyBorder="1" applyAlignment="1">
      <alignment horizontal="center" vertical="top" wrapText="1"/>
    </xf>
    <xf numFmtId="0" fontId="8" fillId="0" borderId="26" xfId="0" applyFont="1" applyBorder="1" applyAlignment="1">
      <alignment horizontal="center" vertical="top" wrapText="1"/>
    </xf>
    <xf numFmtId="0" fontId="8" fillId="0" borderId="27" xfId="0" applyFont="1" applyBorder="1" applyAlignment="1">
      <alignment horizontal="center" vertical="top" wrapText="1"/>
    </xf>
    <xf numFmtId="0" fontId="8" fillId="0" borderId="28" xfId="0" applyFont="1" applyBorder="1" applyAlignment="1">
      <alignment horizontal="center" vertical="top" wrapText="1"/>
    </xf>
    <xf numFmtId="49" fontId="2" fillId="0" borderId="1"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3" xfId="0" applyNumberFormat="1" applyFont="1" applyBorder="1" applyAlignment="1">
      <alignment horizontal="left" vertical="top" wrapText="1"/>
    </xf>
    <xf numFmtId="0" fontId="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8" fillId="0" borderId="10"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8" xfId="0" applyFont="1" applyBorder="1" applyAlignment="1">
      <alignment horizontal="center" vertical="top" wrapText="1"/>
    </xf>
    <xf numFmtId="0" fontId="3" fillId="0" borderId="7" xfId="0" applyFont="1" applyBorder="1" applyAlignment="1">
      <alignment horizontal="center" vertical="top" wrapText="1"/>
    </xf>
    <xf numFmtId="49" fontId="3" fillId="0" borderId="10"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49" fontId="3" fillId="0" borderId="9"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49" fontId="3" fillId="0" borderId="8" xfId="0" applyNumberFormat="1" applyFont="1" applyBorder="1" applyAlignment="1">
      <alignment horizontal="center" vertical="top" wrapText="1"/>
    </xf>
    <xf numFmtId="49" fontId="3" fillId="0" borderId="7" xfId="0" applyNumberFormat="1" applyFont="1" applyBorder="1" applyAlignment="1">
      <alignment horizontal="center" vertical="top" wrapText="1"/>
    </xf>
    <xf numFmtId="0" fontId="9" fillId="0" borderId="1" xfId="0" applyFont="1" applyBorder="1" applyAlignment="1">
      <alignment horizontal="center" vertical="center" wrapText="1"/>
    </xf>
    <xf numFmtId="0" fontId="9" fillId="0" borderId="10" xfId="0" applyFont="1" applyBorder="1" applyAlignment="1">
      <alignment horizontal="center" vertical="top" wrapText="1"/>
    </xf>
    <xf numFmtId="0" fontId="8" fillId="0" borderId="2" xfId="0" applyFont="1" applyBorder="1" applyAlignment="1">
      <alignment horizontal="center" vertical="center" wrapText="1"/>
    </xf>
    <xf numFmtId="0" fontId="8" fillId="0" borderId="9" xfId="0" applyFont="1" applyBorder="1" applyAlignment="1">
      <alignment horizontal="center" vertical="top" wrapText="1"/>
    </xf>
    <xf numFmtId="49" fontId="26" fillId="2" borderId="34" xfId="0" applyNumberFormat="1" applyFont="1" applyFill="1" applyBorder="1" applyAlignment="1">
      <alignment horizontal="center" vertical="top" wrapText="1"/>
    </xf>
    <xf numFmtId="49" fontId="26" fillId="2" borderId="35" xfId="0" applyNumberFormat="1" applyFont="1" applyFill="1" applyBorder="1" applyAlignment="1">
      <alignment horizontal="center" vertical="top" wrapText="1"/>
    </xf>
    <xf numFmtId="49" fontId="26" fillId="2" borderId="36" xfId="0" applyNumberFormat="1" applyFont="1" applyFill="1" applyBorder="1" applyAlignment="1">
      <alignment horizontal="center" vertical="top" wrapText="1"/>
    </xf>
    <xf numFmtId="165" fontId="26" fillId="2" borderId="37" xfId="0" applyNumberFormat="1" applyFont="1" applyFill="1" applyBorder="1" applyAlignment="1">
      <alignment horizontal="center" vertical="top" wrapText="1"/>
    </xf>
    <xf numFmtId="165" fontId="26" fillId="2" borderId="38" xfId="0" applyNumberFormat="1" applyFont="1" applyFill="1" applyBorder="1" applyAlignment="1">
      <alignment horizontal="center" vertical="top" wrapText="1"/>
    </xf>
    <xf numFmtId="165" fontId="26" fillId="2" borderId="39" xfId="0" applyNumberFormat="1" applyFont="1" applyFill="1" applyBorder="1" applyAlignment="1">
      <alignment horizontal="center" vertical="top" wrapText="1"/>
    </xf>
    <xf numFmtId="0" fontId="3" fillId="0" borderId="10" xfId="0" applyFont="1" applyBorder="1" applyAlignment="1">
      <alignment horizontal="center" vertical="top" wrapText="1"/>
    </xf>
    <xf numFmtId="49" fontId="2" fillId="0" borderId="13" xfId="0" applyNumberFormat="1" applyFont="1" applyBorder="1" applyAlignment="1">
      <alignment horizontal="left" vertical="top" wrapText="1"/>
    </xf>
    <xf numFmtId="0" fontId="2" fillId="0" borderId="13" xfId="0" applyNumberFormat="1" applyFont="1" applyBorder="1" applyAlignment="1">
      <alignment horizontal="left" vertical="top" wrapText="1"/>
    </xf>
    <xf numFmtId="49" fontId="2" fillId="0" borderId="13" xfId="0" applyNumberFormat="1" applyFont="1" applyBorder="1" applyAlignment="1">
      <alignment horizontal="center" vertical="top"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8" fillId="0" borderId="10" xfId="0" applyFont="1" applyBorder="1" applyAlignment="1">
      <alignment horizontal="left" vertical="top" wrapText="1"/>
    </xf>
    <xf numFmtId="0" fontId="3" fillId="0" borderId="5" xfId="0" applyFont="1" applyBorder="1" applyAlignment="1">
      <alignment horizontal="left" vertical="top" wrapText="1"/>
    </xf>
    <xf numFmtId="0" fontId="3" fillId="0" borderId="9" xfId="0" applyFont="1" applyBorder="1" applyAlignment="1">
      <alignment horizontal="left" vertical="top" wrapText="1"/>
    </xf>
    <xf numFmtId="0" fontId="3" fillId="0" borderId="6" xfId="0" applyFont="1" applyBorder="1" applyAlignment="1">
      <alignment horizontal="left" vertical="top" wrapText="1"/>
    </xf>
    <xf numFmtId="0" fontId="3" fillId="0" borderId="8" xfId="0" applyFont="1" applyBorder="1" applyAlignment="1">
      <alignment horizontal="left" vertical="top" wrapText="1"/>
    </xf>
    <xf numFmtId="0" fontId="3" fillId="0" borderId="7" xfId="0" applyFont="1" applyBorder="1" applyAlignment="1">
      <alignment horizontal="left" vertical="top" wrapText="1"/>
    </xf>
    <xf numFmtId="0" fontId="2" fillId="0" borderId="16" xfId="0" applyFont="1" applyBorder="1" applyAlignment="1">
      <alignment horizontal="left" vertical="top" wrapText="1"/>
    </xf>
    <xf numFmtId="0" fontId="2" fillId="0" borderId="24" xfId="0" applyFont="1" applyBorder="1" applyAlignment="1">
      <alignment horizontal="left" vertical="top" wrapText="1"/>
    </xf>
    <xf numFmtId="0" fontId="2" fillId="0" borderId="17" xfId="0" applyFont="1" applyBorder="1" applyAlignment="1">
      <alignment horizontal="left" vertical="top" wrapText="1"/>
    </xf>
    <xf numFmtId="0" fontId="2" fillId="0" borderId="8" xfId="0" applyFont="1" applyBorder="1" applyAlignment="1">
      <alignment horizontal="center" vertical="top" wrapText="1"/>
    </xf>
    <xf numFmtId="0" fontId="2" fillId="0" borderId="29" xfId="0" applyFont="1" applyBorder="1" applyAlignment="1">
      <alignment horizontal="center" vertical="top" wrapText="1"/>
    </xf>
    <xf numFmtId="0" fontId="2" fillId="0" borderId="7" xfId="0" applyFont="1" applyBorder="1" applyAlignment="1">
      <alignment horizontal="center" vertical="top" wrapText="1"/>
    </xf>
    <xf numFmtId="0" fontId="3" fillId="0" borderId="13" xfId="0" applyFont="1" applyBorder="1" applyAlignment="1">
      <alignment horizontal="center"/>
    </xf>
    <xf numFmtId="0" fontId="1" fillId="0" borderId="13" xfId="0" applyFont="1" applyBorder="1" applyAlignment="1">
      <alignment horizontal="center"/>
    </xf>
    <xf numFmtId="0" fontId="3" fillId="3" borderId="13" xfId="0" applyFont="1" applyFill="1" applyBorder="1" applyAlignment="1">
      <alignment horizontal="center" vertical="top" wrapText="1"/>
    </xf>
    <xf numFmtId="0" fontId="3" fillId="0" borderId="11" xfId="0" applyFont="1" applyBorder="1" applyAlignment="1">
      <alignment horizontal="center" vertical="top" wrapText="1"/>
    </xf>
    <xf numFmtId="0" fontId="3" fillId="0" borderId="4" xfId="0" applyFont="1" applyBorder="1" applyAlignment="1">
      <alignment horizontal="center" vertical="top" wrapText="1"/>
    </xf>
    <xf numFmtId="0" fontId="8" fillId="0" borderId="9" xfId="0" applyFont="1" applyBorder="1" applyAlignment="1">
      <alignment horizontal="left" vertical="top" wrapText="1"/>
    </xf>
    <xf numFmtId="0" fontId="3" fillId="0" borderId="12" xfId="0" applyFont="1" applyBorder="1" applyAlignment="1">
      <alignment horizontal="center" vertical="top" wrapText="1"/>
    </xf>
    <xf numFmtId="0" fontId="5" fillId="0" borderId="13" xfId="0" applyFont="1" applyBorder="1" applyAlignment="1">
      <alignment horizontal="left" vertical="top"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2" fillId="0" borderId="13" xfId="0" applyFont="1" applyBorder="1" applyAlignment="1">
      <alignment horizontal="lef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8" fillId="0" borderId="20" xfId="0" applyFont="1" applyBorder="1" applyAlignment="1">
      <alignment horizontal="left" vertical="top" wrapText="1"/>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3" fillId="0" borderId="16" xfId="0" applyFont="1" applyBorder="1" applyAlignment="1">
      <alignment horizontal="center" vertical="top" wrapText="1"/>
    </xf>
    <xf numFmtId="0" fontId="3" fillId="0" borderId="17" xfId="0" applyFont="1" applyBorder="1" applyAlignment="1">
      <alignment horizontal="center" vertical="top" wrapText="1"/>
    </xf>
    <xf numFmtId="0" fontId="2" fillId="0" borderId="13" xfId="0" applyFont="1" applyBorder="1" applyAlignment="1">
      <alignment horizontal="center" vertical="center" wrapText="1"/>
    </xf>
    <xf numFmtId="0" fontId="2" fillId="0" borderId="13" xfId="0" applyFont="1" applyBorder="1" applyAlignment="1">
      <alignment horizontal="left" vertical="center" wrapText="1"/>
    </xf>
    <xf numFmtId="0" fontId="3" fillId="3" borderId="16" xfId="0" applyFont="1" applyFill="1" applyBorder="1" applyAlignment="1">
      <alignment horizontal="center" vertical="top" wrapText="1"/>
    </xf>
    <xf numFmtId="0" fontId="3" fillId="3" borderId="24" xfId="0" applyFont="1" applyFill="1" applyBorder="1" applyAlignment="1">
      <alignment horizontal="center" vertical="top" wrapText="1"/>
    </xf>
    <xf numFmtId="0" fontId="3" fillId="3" borderId="17" xfId="0" applyFont="1" applyFill="1" applyBorder="1" applyAlignment="1">
      <alignment horizontal="center" vertical="top" wrapText="1"/>
    </xf>
    <xf numFmtId="0" fontId="3" fillId="0" borderId="10" xfId="0" applyFont="1" applyBorder="1" applyAlignment="1">
      <alignment vertical="top" wrapText="1"/>
    </xf>
    <xf numFmtId="0" fontId="3" fillId="0" borderId="5" xfId="0" applyFont="1" applyBorder="1" applyAlignment="1">
      <alignment vertical="top" wrapText="1"/>
    </xf>
    <xf numFmtId="0" fontId="3" fillId="0" borderId="9" xfId="0" applyFont="1" applyBorder="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7" xfId="0" applyFont="1" applyBorder="1" applyAlignment="1">
      <alignment vertical="top" wrapText="1"/>
    </xf>
    <xf numFmtId="0" fontId="3" fillId="0" borderId="13" xfId="0" applyFont="1" applyBorder="1" applyAlignment="1">
      <alignment vertical="top" wrapText="1"/>
    </xf>
    <xf numFmtId="0" fontId="2" fillId="0" borderId="16" xfId="0" applyFont="1" applyBorder="1" applyAlignment="1">
      <alignment horizontal="center" vertical="top" wrapText="1"/>
    </xf>
    <xf numFmtId="0" fontId="2" fillId="0" borderId="24" xfId="0" applyFont="1" applyBorder="1" applyAlignment="1">
      <alignment horizontal="center" vertical="top" wrapText="1"/>
    </xf>
    <xf numFmtId="0" fontId="2" fillId="0" borderId="17" xfId="0" applyFont="1" applyBorder="1" applyAlignment="1">
      <alignment horizontal="center" vertical="top" wrapText="1"/>
    </xf>
    <xf numFmtId="0" fontId="2" fillId="0" borderId="13" xfId="0" applyFont="1" applyBorder="1" applyAlignment="1">
      <alignment vertical="top" wrapText="1"/>
    </xf>
    <xf numFmtId="0" fontId="2" fillId="0" borderId="13" xfId="0" applyFont="1" applyBorder="1" applyAlignment="1">
      <alignment horizontal="center" vertical="top" wrapText="1"/>
    </xf>
    <xf numFmtId="0" fontId="3" fillId="0" borderId="26" xfId="0" applyFont="1" applyBorder="1" applyAlignment="1">
      <alignment horizontal="center" vertical="center" wrapText="1"/>
    </xf>
    <xf numFmtId="0" fontId="3" fillId="0" borderId="26" xfId="0" applyFont="1" applyBorder="1" applyAlignment="1">
      <alignment horizontal="left" vertical="center" wrapText="1"/>
    </xf>
    <xf numFmtId="0" fontId="3" fillId="0" borderId="26" xfId="0" applyFont="1" applyBorder="1" applyAlignment="1">
      <alignment horizontal="left" vertical="top" wrapText="1"/>
    </xf>
    <xf numFmtId="0" fontId="3" fillId="0" borderId="18" xfId="0" applyFont="1" applyBorder="1" applyAlignment="1">
      <alignment horizontal="center" vertical="top" wrapText="1"/>
    </xf>
    <xf numFmtId="0" fontId="3" fillId="0" borderId="19" xfId="0" applyFont="1" applyBorder="1" applyAlignment="1">
      <alignment horizontal="center" vertical="top" wrapText="1"/>
    </xf>
    <xf numFmtId="0" fontId="3" fillId="0" borderId="20" xfId="0" applyFont="1" applyBorder="1" applyAlignment="1">
      <alignment horizontal="center" vertical="top" wrapText="1"/>
    </xf>
    <xf numFmtId="0" fontId="3" fillId="0" borderId="22" xfId="0" applyFont="1" applyBorder="1" applyAlignment="1">
      <alignment horizontal="center" vertical="top" wrapText="1"/>
    </xf>
    <xf numFmtId="0" fontId="3" fillId="0" borderId="23" xfId="0" applyFont="1" applyBorder="1" applyAlignment="1">
      <alignment horizontal="center" vertical="top" wrapText="1"/>
    </xf>
    <xf numFmtId="0" fontId="3" fillId="2" borderId="18" xfId="0"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20" xfId="0" applyFont="1" applyFill="1" applyBorder="1" applyAlignment="1">
      <alignment horizontal="center" vertical="top" wrapText="1"/>
    </xf>
    <xf numFmtId="0" fontId="3" fillId="2" borderId="21" xfId="0" applyFont="1" applyFill="1" applyBorder="1" applyAlignment="1">
      <alignment horizontal="center" vertical="top" wrapText="1"/>
    </xf>
    <xf numFmtId="0" fontId="3" fillId="2" borderId="22" xfId="0" applyFont="1" applyFill="1" applyBorder="1" applyAlignment="1">
      <alignment horizontal="center" vertical="top" wrapText="1"/>
    </xf>
    <xf numFmtId="0" fontId="3" fillId="2" borderId="23" xfId="0" applyFont="1" applyFill="1" applyBorder="1" applyAlignment="1">
      <alignment horizontal="center" vertical="top" wrapText="1"/>
    </xf>
    <xf numFmtId="0" fontId="2" fillId="2" borderId="13" xfId="0" applyFont="1" applyFill="1" applyBorder="1" applyAlignment="1">
      <alignment horizontal="center" vertical="top" wrapText="1"/>
    </xf>
    <xf numFmtId="0" fontId="5" fillId="2" borderId="13" xfId="0" applyFont="1" applyFill="1" applyBorder="1" applyAlignment="1">
      <alignment horizontal="center" vertical="top" wrapText="1"/>
    </xf>
    <xf numFmtId="0" fontId="2" fillId="2" borderId="13" xfId="0" applyFont="1" applyFill="1" applyBorder="1" applyAlignment="1">
      <alignment horizontal="left" vertical="top" wrapText="1"/>
    </xf>
    <xf numFmtId="0" fontId="5" fillId="2" borderId="13" xfId="0" applyFont="1" applyFill="1" applyBorder="1" applyAlignment="1">
      <alignment horizontal="left" vertical="top" wrapText="1"/>
    </xf>
    <xf numFmtId="0" fontId="2" fillId="0" borderId="15" xfId="0" applyFont="1" applyBorder="1" applyAlignment="1">
      <alignment horizontal="center" vertical="top" wrapText="1"/>
    </xf>
    <xf numFmtId="0" fontId="2" fillId="0" borderId="0" xfId="0" applyFont="1" applyBorder="1" applyAlignment="1">
      <alignment horizontal="center" vertical="top" wrapText="1"/>
    </xf>
    <xf numFmtId="0" fontId="2" fillId="0" borderId="14" xfId="0" applyFont="1" applyBorder="1" applyAlignment="1">
      <alignment horizontal="center" vertical="top" wrapText="1"/>
    </xf>
    <xf numFmtId="0" fontId="2" fillId="0" borderId="17" xfId="0" applyFont="1" applyBorder="1" applyAlignment="1">
      <alignment horizontal="center" vertical="center" wrapText="1"/>
    </xf>
    <xf numFmtId="0" fontId="2" fillId="2" borderId="19" xfId="0" applyFont="1" applyFill="1" applyBorder="1" applyAlignment="1">
      <alignment horizontal="center" vertical="top" wrapText="1"/>
    </xf>
    <xf numFmtId="0" fontId="2" fillId="2" borderId="20" xfId="0" applyFont="1" applyFill="1" applyBorder="1" applyAlignment="1">
      <alignment horizontal="center" vertical="top" wrapText="1"/>
    </xf>
    <xf numFmtId="0" fontId="2" fillId="2" borderId="21" xfId="0" applyFont="1" applyFill="1" applyBorder="1" applyAlignment="1">
      <alignment horizontal="center" vertical="top" wrapText="1"/>
    </xf>
    <xf numFmtId="0" fontId="2" fillId="2" borderId="22" xfId="0" applyFont="1" applyFill="1" applyBorder="1" applyAlignment="1">
      <alignment horizontal="center" vertical="top" wrapText="1"/>
    </xf>
    <xf numFmtId="0" fontId="2" fillId="2" borderId="23" xfId="0" applyFont="1" applyFill="1" applyBorder="1" applyAlignment="1">
      <alignment horizontal="center" vertical="top" wrapText="1"/>
    </xf>
    <xf numFmtId="16" fontId="5" fillId="2" borderId="13" xfId="0" applyNumberFormat="1" applyFont="1" applyFill="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14" fillId="0" borderId="11" xfId="0" applyFont="1" applyBorder="1" applyAlignment="1">
      <alignment horizontal="left" vertical="top" wrapText="1"/>
    </xf>
    <xf numFmtId="0" fontId="14" fillId="0" borderId="4" xfId="0" applyFont="1" applyBorder="1" applyAlignment="1">
      <alignment horizontal="left" vertical="top" wrapText="1"/>
    </xf>
    <xf numFmtId="0" fontId="21" fillId="0" borderId="11" xfId="0" applyFont="1" applyBorder="1" applyAlignment="1">
      <alignment horizontal="center" vertical="top" wrapText="1"/>
    </xf>
    <xf numFmtId="0" fontId="21" fillId="0" borderId="4" xfId="0" applyFont="1" applyBorder="1" applyAlignment="1">
      <alignment horizontal="center" vertical="top" wrapText="1"/>
    </xf>
    <xf numFmtId="0" fontId="14" fillId="0" borderId="12" xfId="0" applyFont="1" applyBorder="1" applyAlignment="1">
      <alignment horizontal="left" vertical="top"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4" xfId="0" applyFont="1" applyBorder="1" applyAlignment="1">
      <alignment horizontal="left" vertical="top" wrapText="1"/>
    </xf>
    <xf numFmtId="0" fontId="2" fillId="2" borderId="13" xfId="0" applyFont="1" applyFill="1" applyBorder="1" applyAlignment="1">
      <alignment vertical="top" wrapText="1"/>
    </xf>
    <xf numFmtId="0" fontId="5" fillId="0" borderId="13" xfId="0" applyFont="1" applyBorder="1" applyAlignment="1">
      <alignment horizontal="center" vertical="top" wrapText="1"/>
    </xf>
    <xf numFmtId="0" fontId="0" fillId="0" borderId="13" xfId="0" applyBorder="1"/>
    <xf numFmtId="0" fontId="5" fillId="0" borderId="13" xfId="0" applyFont="1" applyBorder="1" applyAlignment="1">
      <alignment vertical="top" wrapText="1"/>
    </xf>
    <xf numFmtId="0" fontId="12" fillId="0" borderId="13" xfId="0" applyFont="1" applyBorder="1"/>
    <xf numFmtId="0" fontId="3" fillId="2" borderId="13" xfId="0" applyFont="1" applyFill="1" applyBorder="1" applyAlignment="1">
      <alignment horizontal="center" vertical="top" wrapText="1"/>
    </xf>
    <xf numFmtId="0" fontId="3" fillId="0" borderId="0" xfId="0" applyFont="1" applyBorder="1" applyAlignment="1">
      <alignment horizontal="center"/>
    </xf>
    <xf numFmtId="0" fontId="3" fillId="3" borderId="11" xfId="0" applyFont="1" applyFill="1" applyBorder="1" applyAlignment="1">
      <alignment horizontal="center" vertical="top" wrapText="1"/>
    </xf>
    <xf numFmtId="0" fontId="3" fillId="3" borderId="12" xfId="0" applyFont="1" applyFill="1" applyBorder="1" applyAlignment="1">
      <alignment horizontal="center" vertical="top" wrapText="1"/>
    </xf>
    <xf numFmtId="0" fontId="3" fillId="3" borderId="4" xfId="0" applyFont="1" applyFill="1" applyBorder="1" applyAlignment="1">
      <alignment horizontal="center" vertical="top" wrapText="1"/>
    </xf>
    <xf numFmtId="0" fontId="4" fillId="0" borderId="10" xfId="0" applyFont="1" applyBorder="1" applyAlignment="1">
      <alignment horizontal="center" vertical="top" wrapText="1"/>
    </xf>
    <xf numFmtId="0" fontId="4" fillId="0" borderId="5" xfId="0" applyFont="1" applyBorder="1" applyAlignment="1">
      <alignment horizontal="center" vertical="top" wrapTex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2" fillId="0" borderId="10" xfId="0" applyFont="1" applyBorder="1" applyAlignment="1">
      <alignment horizontal="center"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9" xfId="0" applyFont="1" applyBorder="1" applyAlignment="1">
      <alignment horizontal="center" vertical="top" wrapText="1"/>
    </xf>
    <xf numFmtId="0" fontId="4" fillId="0" borderId="6" xfId="0" applyFont="1" applyBorder="1" applyAlignment="1">
      <alignment horizontal="center" vertical="top" wrapText="1"/>
    </xf>
    <xf numFmtId="0" fontId="2" fillId="0" borderId="11" xfId="0" applyFont="1" applyBorder="1" applyAlignment="1">
      <alignment horizontal="center" vertical="top" wrapText="1"/>
    </xf>
    <xf numFmtId="0" fontId="2" fillId="0" borderId="4" xfId="0" applyFont="1" applyBorder="1" applyAlignment="1">
      <alignment horizontal="center" vertical="top" wrapText="1"/>
    </xf>
    <xf numFmtId="49" fontId="5" fillId="0" borderId="13" xfId="0" applyNumberFormat="1" applyFont="1" applyBorder="1" applyAlignment="1">
      <alignment horizontal="left" vertical="top" wrapText="1"/>
    </xf>
    <xf numFmtId="0" fontId="9" fillId="0" borderId="13" xfId="0" applyFont="1" applyBorder="1" applyAlignment="1">
      <alignment horizontal="left" vertical="center" wrapText="1"/>
    </xf>
    <xf numFmtId="0" fontId="8" fillId="0" borderId="13" xfId="0" applyFont="1" applyBorder="1" applyAlignment="1">
      <alignment horizontal="center" vertical="top" wrapText="1"/>
    </xf>
    <xf numFmtId="0" fontId="8" fillId="0" borderId="13" xfId="0" applyFont="1" applyBorder="1" applyAlignment="1">
      <alignment vertical="center" wrapText="1"/>
    </xf>
    <xf numFmtId="0" fontId="3" fillId="0" borderId="24" xfId="0" applyFont="1" applyBorder="1" applyAlignment="1">
      <alignment horizontal="center" vertical="top" wrapText="1"/>
    </xf>
    <xf numFmtId="0" fontId="3" fillId="0" borderId="14" xfId="0" applyFont="1" applyBorder="1" applyAlignment="1">
      <alignment horizontal="center"/>
    </xf>
    <xf numFmtId="0" fontId="1" fillId="0" borderId="14" xfId="0" applyFont="1" applyBorder="1" applyAlignment="1">
      <alignment horizontal="center"/>
    </xf>
    <xf numFmtId="0" fontId="1" fillId="0" borderId="23" xfId="0" applyFont="1" applyBorder="1" applyAlignment="1">
      <alignment horizontal="center"/>
    </xf>
    <xf numFmtId="0" fontId="9" fillId="0" borderId="13" xfId="0" applyFont="1" applyBorder="1" applyAlignment="1">
      <alignment horizontal="center" vertical="top" wrapText="1"/>
    </xf>
    <xf numFmtId="0" fontId="12" fillId="0" borderId="13" xfId="0" applyFont="1" applyBorder="1" applyAlignment="1">
      <alignment horizontal="center"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8" fillId="0" borderId="7" xfId="0" applyFont="1" applyBorder="1" applyAlignment="1">
      <alignment horizontal="left" vertical="top" wrapText="1"/>
    </xf>
    <xf numFmtId="0" fontId="14" fillId="6" borderId="46" xfId="0" applyFont="1" applyFill="1" applyBorder="1" applyAlignment="1">
      <alignment vertical="top" wrapText="1"/>
    </xf>
    <xf numFmtId="0" fontId="14" fillId="6" borderId="44" xfId="0" applyFont="1" applyFill="1" applyBorder="1" applyAlignment="1">
      <alignment vertical="top" wrapText="1"/>
    </xf>
    <xf numFmtId="0" fontId="14" fillId="6" borderId="45" xfId="0" applyFont="1" applyFill="1" applyBorder="1" applyAlignment="1">
      <alignment vertical="top" wrapText="1"/>
    </xf>
    <xf numFmtId="0" fontId="15" fillId="0" borderId="1"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5" fillId="0" borderId="10" xfId="0" applyFont="1" applyBorder="1" applyAlignment="1">
      <alignment horizontal="left" vertical="top" wrapText="1"/>
    </xf>
    <xf numFmtId="0" fontId="16" fillId="0" borderId="5" xfId="0" applyFont="1" applyBorder="1" applyAlignment="1">
      <alignment horizontal="left" vertical="top" wrapText="1"/>
    </xf>
    <xf numFmtId="0" fontId="16" fillId="0" borderId="9" xfId="0" applyFont="1" applyBorder="1" applyAlignment="1">
      <alignment horizontal="left" vertical="top" wrapText="1"/>
    </xf>
    <xf numFmtId="0" fontId="16" fillId="0" borderId="6" xfId="0" applyFont="1" applyBorder="1" applyAlignment="1">
      <alignment horizontal="left" vertical="top" wrapText="1"/>
    </xf>
    <xf numFmtId="0" fontId="16" fillId="0" borderId="8" xfId="0" applyFont="1" applyBorder="1" applyAlignment="1">
      <alignment horizontal="left" vertical="top" wrapText="1"/>
    </xf>
    <xf numFmtId="0" fontId="16" fillId="0" borderId="7" xfId="0" applyFont="1" applyBorder="1" applyAlignment="1">
      <alignment horizontal="left" vertical="top" wrapText="1"/>
    </xf>
    <xf numFmtId="0" fontId="14" fillId="6" borderId="47" xfId="0" applyFont="1" applyFill="1" applyBorder="1" applyAlignment="1">
      <alignment vertical="top" wrapText="1"/>
    </xf>
    <xf numFmtId="0" fontId="14" fillId="6" borderId="2" xfId="0" applyFont="1" applyFill="1" applyBorder="1" applyAlignment="1">
      <alignment vertical="top" wrapText="1"/>
    </xf>
    <xf numFmtId="0" fontId="14" fillId="6" borderId="48" xfId="0" applyFont="1" applyFill="1" applyBorder="1" applyAlignment="1">
      <alignmen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28" fillId="6" borderId="11" xfId="0" applyFont="1" applyFill="1" applyBorder="1" applyAlignment="1">
      <alignment horizontal="center" vertical="center" wrapText="1"/>
    </xf>
    <xf numFmtId="0" fontId="28" fillId="6" borderId="4" xfId="0" applyFont="1" applyFill="1" applyBorder="1" applyAlignment="1">
      <alignment horizontal="center" vertical="center" wrapText="1"/>
    </xf>
    <xf numFmtId="0" fontId="8" fillId="0" borderId="3" xfId="0" applyFont="1" applyBorder="1" applyAlignment="1">
      <alignment horizontal="center" vertical="center" wrapText="1"/>
    </xf>
    <xf numFmtId="0" fontId="3" fillId="3" borderId="26" xfId="0" applyFont="1" applyFill="1" applyBorder="1" applyAlignment="1">
      <alignment horizontal="center" vertical="top" wrapText="1"/>
    </xf>
    <xf numFmtId="0" fontId="15" fillId="0" borderId="10" xfId="0" applyFont="1" applyBorder="1" applyAlignment="1">
      <alignment vertical="top" wrapText="1"/>
    </xf>
    <xf numFmtId="0" fontId="15" fillId="0" borderId="5" xfId="0" applyFont="1" applyBorder="1" applyAlignment="1">
      <alignment vertical="top" wrapText="1"/>
    </xf>
    <xf numFmtId="0" fontId="15" fillId="0" borderId="9" xfId="0" applyFont="1" applyBorder="1" applyAlignment="1">
      <alignment vertical="top" wrapText="1"/>
    </xf>
    <xf numFmtId="0" fontId="15" fillId="0" borderId="6" xfId="0" applyFont="1" applyBorder="1" applyAlignment="1">
      <alignment vertical="top" wrapText="1"/>
    </xf>
    <xf numFmtId="0" fontId="15" fillId="0" borderId="8" xfId="0" applyFont="1" applyBorder="1" applyAlignment="1">
      <alignment vertical="top" wrapText="1"/>
    </xf>
    <xf numFmtId="0" fontId="15" fillId="0" borderId="7" xfId="0" applyFont="1" applyBorder="1" applyAlignment="1">
      <alignment vertical="top" wrapText="1"/>
    </xf>
    <xf numFmtId="49" fontId="2" fillId="0" borderId="9" xfId="0" applyNumberFormat="1" applyFont="1" applyBorder="1" applyAlignment="1">
      <alignment horizontal="center" vertical="top" wrapText="1"/>
    </xf>
    <xf numFmtId="49" fontId="2" fillId="0" borderId="0" xfId="0" applyNumberFormat="1" applyFont="1" applyBorder="1" applyAlignment="1">
      <alignment horizontal="center" vertical="top" wrapText="1"/>
    </xf>
    <xf numFmtId="49" fontId="2" fillId="0" borderId="8" xfId="0" applyNumberFormat="1" applyFont="1" applyBorder="1" applyAlignment="1">
      <alignment horizontal="center" vertical="top" wrapText="1"/>
    </xf>
    <xf numFmtId="49" fontId="2" fillId="0" borderId="29" xfId="0" applyNumberFormat="1" applyFont="1" applyBorder="1" applyAlignment="1">
      <alignment horizontal="center" vertical="top" wrapText="1"/>
    </xf>
    <xf numFmtId="0" fontId="15" fillId="0" borderId="5" xfId="0" applyFont="1" applyBorder="1" applyAlignment="1">
      <alignment horizontal="left" vertical="top" wrapText="1"/>
    </xf>
    <xf numFmtId="0" fontId="15" fillId="0" borderId="9" xfId="0" applyFont="1" applyBorder="1" applyAlignment="1">
      <alignment horizontal="left" vertical="top" wrapText="1"/>
    </xf>
    <xf numFmtId="0" fontId="15" fillId="0" borderId="6" xfId="0" applyFont="1" applyBorder="1" applyAlignment="1">
      <alignment horizontal="left" vertical="top" wrapText="1"/>
    </xf>
    <xf numFmtId="0" fontId="15" fillId="0" borderId="8" xfId="0" applyFont="1" applyBorder="1" applyAlignment="1">
      <alignment horizontal="left" vertical="top" wrapText="1"/>
    </xf>
    <xf numFmtId="0" fontId="15" fillId="0" borderId="7" xfId="0" applyFont="1" applyBorder="1" applyAlignment="1">
      <alignment horizontal="left" vertical="top" wrapText="1"/>
    </xf>
    <xf numFmtId="0" fontId="16" fillId="0" borderId="1" xfId="0" applyFont="1" applyBorder="1" applyAlignment="1">
      <alignment horizontal="left" vertical="top" wrapText="1"/>
    </xf>
    <xf numFmtId="0" fontId="21" fillId="0" borderId="10" xfId="0" applyFont="1" applyBorder="1" applyAlignment="1">
      <alignment vertical="top" wrapText="1"/>
    </xf>
    <xf numFmtId="0" fontId="21" fillId="0" borderId="5" xfId="0" applyFont="1" applyBorder="1" applyAlignment="1">
      <alignment vertical="top" wrapText="1"/>
    </xf>
    <xf numFmtId="0" fontId="21" fillId="0" borderId="9" xfId="0" applyFont="1" applyBorder="1" applyAlignment="1">
      <alignment vertical="top" wrapText="1"/>
    </xf>
    <xf numFmtId="0" fontId="21" fillId="0" borderId="6" xfId="0" applyFont="1" applyBorder="1" applyAlignment="1">
      <alignment vertical="top" wrapText="1"/>
    </xf>
    <xf numFmtId="0" fontId="21" fillId="0" borderId="8" xfId="0" applyFont="1" applyBorder="1" applyAlignment="1">
      <alignment vertical="top" wrapText="1"/>
    </xf>
    <xf numFmtId="0" fontId="21" fillId="0" borderId="7" xfId="0" applyFont="1" applyBorder="1" applyAlignment="1">
      <alignment vertical="top" wrapText="1"/>
    </xf>
    <xf numFmtId="0" fontId="21" fillId="0" borderId="1" xfId="0" applyFont="1" applyBorder="1" applyAlignment="1">
      <alignment horizontal="center" vertical="top"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21" fillId="0" borderId="10" xfId="0" applyFont="1" applyBorder="1" applyAlignment="1">
      <alignment horizontal="center" vertical="top" wrapText="1"/>
    </xf>
    <xf numFmtId="0" fontId="21" fillId="0" borderId="5" xfId="0" applyFont="1" applyBorder="1" applyAlignment="1">
      <alignment horizontal="center" vertical="top" wrapText="1"/>
    </xf>
    <xf numFmtId="0" fontId="21" fillId="0" borderId="9" xfId="0" applyFont="1" applyBorder="1" applyAlignment="1">
      <alignment horizontal="center" vertical="top" wrapText="1"/>
    </xf>
    <xf numFmtId="0" fontId="21" fillId="0" borderId="6" xfId="0" applyFont="1" applyBorder="1" applyAlignment="1">
      <alignment horizontal="center" vertical="top" wrapText="1"/>
    </xf>
    <xf numFmtId="0" fontId="21" fillId="0" borderId="8" xfId="0" applyFont="1" applyBorder="1" applyAlignment="1">
      <alignment horizontal="center" vertical="top" wrapText="1"/>
    </xf>
    <xf numFmtId="0" fontId="21" fillId="0" borderId="7" xfId="0" applyFont="1" applyBorder="1" applyAlignment="1">
      <alignment horizontal="center" vertical="top" wrapText="1"/>
    </xf>
    <xf numFmtId="0" fontId="8" fillId="0" borderId="26" xfId="0" applyFont="1" applyBorder="1" applyAlignment="1">
      <alignment horizontal="left" vertical="top" wrapText="1"/>
    </xf>
    <xf numFmtId="0" fontId="8" fillId="0" borderId="28" xfId="0" applyFont="1" applyBorder="1" applyAlignment="1">
      <alignment horizontal="left" vertical="top" wrapText="1"/>
    </xf>
    <xf numFmtId="0" fontId="8" fillId="0" borderId="20" xfId="0" applyFont="1" applyBorder="1" applyAlignment="1">
      <alignment horizontal="center" vertical="top" wrapText="1"/>
    </xf>
    <xf numFmtId="0" fontId="8" fillId="0" borderId="21" xfId="0" applyFont="1" applyBorder="1" applyAlignment="1">
      <alignment horizontal="center" vertical="top" wrapText="1"/>
    </xf>
    <xf numFmtId="0" fontId="9" fillId="0" borderId="18" xfId="0" applyFont="1" applyBorder="1" applyAlignment="1">
      <alignment horizontal="center" vertical="top" wrapText="1"/>
    </xf>
    <xf numFmtId="0" fontId="9" fillId="0" borderId="19" xfId="0" applyFont="1" applyBorder="1" applyAlignment="1">
      <alignment horizontal="center" vertical="top" wrapText="1"/>
    </xf>
    <xf numFmtId="0" fontId="9" fillId="0" borderId="22" xfId="0" applyFont="1" applyBorder="1" applyAlignment="1">
      <alignment horizontal="center" vertical="top" wrapText="1"/>
    </xf>
    <xf numFmtId="0" fontId="9" fillId="0" borderId="23" xfId="0" applyFont="1" applyBorder="1" applyAlignment="1">
      <alignment horizontal="center" vertical="top" wrapText="1"/>
    </xf>
    <xf numFmtId="0" fontId="5" fillId="2" borderId="18" xfId="0" applyFont="1" applyFill="1" applyBorder="1" applyAlignment="1">
      <alignment horizontal="center" vertical="top" wrapText="1"/>
    </xf>
    <xf numFmtId="0" fontId="5" fillId="2" borderId="30" xfId="0" applyFont="1" applyFill="1" applyBorder="1" applyAlignment="1">
      <alignment horizontal="center" vertical="top" wrapText="1"/>
    </xf>
    <xf numFmtId="0" fontId="5" fillId="2" borderId="19" xfId="0" applyFont="1" applyFill="1" applyBorder="1" applyAlignment="1">
      <alignment horizontal="center" vertical="top" wrapText="1"/>
    </xf>
    <xf numFmtId="0" fontId="5" fillId="2" borderId="20" xfId="0" applyFont="1" applyFill="1" applyBorder="1" applyAlignment="1">
      <alignment horizontal="center" vertical="top" wrapText="1"/>
    </xf>
    <xf numFmtId="0" fontId="5" fillId="2" borderId="0" xfId="0" applyFont="1" applyFill="1" applyBorder="1" applyAlignment="1">
      <alignment horizontal="center" vertical="top" wrapText="1"/>
    </xf>
    <xf numFmtId="0" fontId="5" fillId="2" borderId="21" xfId="0" applyFont="1" applyFill="1" applyBorder="1" applyAlignment="1">
      <alignment horizontal="center" vertical="top" wrapText="1"/>
    </xf>
    <xf numFmtId="0" fontId="5" fillId="2" borderId="22" xfId="0" applyFont="1" applyFill="1" applyBorder="1" applyAlignment="1">
      <alignment horizontal="center" vertical="top" wrapText="1"/>
    </xf>
    <xf numFmtId="0" fontId="5" fillId="2" borderId="14" xfId="0" applyFont="1" applyFill="1" applyBorder="1" applyAlignment="1">
      <alignment horizontal="center" vertical="top" wrapText="1"/>
    </xf>
    <xf numFmtId="0" fontId="5" fillId="2" borderId="23" xfId="0" applyFont="1" applyFill="1" applyBorder="1" applyAlignment="1">
      <alignment horizontal="center" vertical="top" wrapText="1"/>
    </xf>
    <xf numFmtId="0" fontId="8" fillId="0" borderId="18" xfId="0" applyFont="1" applyBorder="1" applyAlignment="1">
      <alignment horizontal="center" vertical="top" wrapText="1"/>
    </xf>
    <xf numFmtId="0" fontId="8" fillId="0" borderId="19" xfId="0" applyFont="1" applyBorder="1" applyAlignment="1">
      <alignment horizontal="center" vertical="top" wrapText="1"/>
    </xf>
    <xf numFmtId="0" fontId="8" fillId="0" borderId="22" xfId="0" applyFont="1" applyBorder="1" applyAlignment="1">
      <alignment horizontal="center" vertical="top" wrapText="1"/>
    </xf>
    <xf numFmtId="0" fontId="8" fillId="0" borderId="23" xfId="0" applyFont="1" applyBorder="1" applyAlignment="1">
      <alignment horizontal="center" vertical="top" wrapText="1"/>
    </xf>
    <xf numFmtId="0" fontId="8" fillId="0" borderId="26" xfId="0" applyFont="1" applyBorder="1" applyAlignment="1">
      <alignment horizontal="left" vertical="center" wrapText="1"/>
    </xf>
    <xf numFmtId="0" fontId="8" fillId="0" borderId="28" xfId="0" applyFont="1" applyBorder="1" applyAlignment="1">
      <alignment horizontal="left" vertical="center" wrapText="1"/>
    </xf>
    <xf numFmtId="0" fontId="8" fillId="0" borderId="27" xfId="0" applyFont="1" applyBorder="1" applyAlignment="1">
      <alignment horizontal="left" vertical="center" wrapText="1"/>
    </xf>
    <xf numFmtId="0" fontId="9" fillId="0" borderId="20" xfId="0" applyFont="1" applyBorder="1" applyAlignment="1">
      <alignment horizontal="center" vertical="top" wrapText="1"/>
    </xf>
    <xf numFmtId="0" fontId="9" fillId="0" borderId="21" xfId="0" applyFont="1" applyBorder="1" applyAlignment="1">
      <alignment horizontal="center" vertical="top" wrapText="1"/>
    </xf>
    <xf numFmtId="49" fontId="2" fillId="0" borderId="12" xfId="0" applyNumberFormat="1" applyFont="1" applyBorder="1" applyAlignment="1">
      <alignment horizontal="center" vertical="top" wrapText="1"/>
    </xf>
    <xf numFmtId="49" fontId="2" fillId="0" borderId="16" xfId="0" applyNumberFormat="1" applyFont="1" applyBorder="1" applyAlignment="1">
      <alignment horizontal="center" vertical="top" wrapText="1"/>
    </xf>
    <xf numFmtId="49" fontId="2" fillId="0" borderId="17" xfId="0" applyNumberFormat="1" applyFont="1" applyBorder="1" applyAlignment="1">
      <alignment horizontal="center" vertical="top" wrapText="1"/>
    </xf>
    <xf numFmtId="0" fontId="5" fillId="0" borderId="26" xfId="0" applyFont="1" applyBorder="1" applyAlignment="1">
      <alignment horizontal="left" vertical="top" wrapText="1"/>
    </xf>
    <xf numFmtId="0" fontId="2" fillId="0" borderId="33"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3"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31" xfId="0" applyFont="1" applyBorder="1" applyAlignment="1">
      <alignment horizontal="left" vertical="top" wrapText="1"/>
    </xf>
    <xf numFmtId="0" fontId="2" fillId="0" borderId="32"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3" fillId="3" borderId="22" xfId="0" applyFont="1" applyFill="1" applyBorder="1" applyAlignment="1">
      <alignment horizontal="center" vertical="top" wrapText="1"/>
    </xf>
    <xf numFmtId="0" fontId="3" fillId="3" borderId="14" xfId="0" applyFont="1" applyFill="1" applyBorder="1" applyAlignment="1">
      <alignment horizontal="center" vertical="top" wrapText="1"/>
    </xf>
    <xf numFmtId="0" fontId="3" fillId="3" borderId="23" xfId="0" applyFont="1" applyFill="1" applyBorder="1" applyAlignment="1">
      <alignment horizontal="center" vertical="top" wrapText="1"/>
    </xf>
    <xf numFmtId="0" fontId="5" fillId="0" borderId="11" xfId="0" applyFont="1" applyBorder="1" applyAlignment="1">
      <alignment horizontal="center" vertical="top" wrapText="1"/>
    </xf>
    <xf numFmtId="0" fontId="5" fillId="0" borderId="4" xfId="0" applyFont="1" applyBorder="1" applyAlignment="1">
      <alignment horizontal="center" vertical="top" wrapText="1"/>
    </xf>
    <xf numFmtId="0" fontId="9" fillId="0" borderId="26" xfId="0" applyFont="1" applyBorder="1" applyAlignment="1">
      <alignment horizontal="left" vertical="top" wrapText="1"/>
    </xf>
    <xf numFmtId="0" fontId="2" fillId="0" borderId="9" xfId="0" applyFont="1" applyBorder="1" applyAlignment="1">
      <alignment vertical="top" wrapText="1"/>
    </xf>
    <xf numFmtId="0" fontId="3" fillId="0" borderId="30" xfId="0" applyFont="1" applyBorder="1" applyAlignment="1">
      <alignment horizontal="center" vertical="top" wrapText="1"/>
    </xf>
    <xf numFmtId="0" fontId="3" fillId="0" borderId="14" xfId="0" applyFont="1" applyBorder="1" applyAlignment="1">
      <alignment horizontal="center" vertical="top" wrapText="1"/>
    </xf>
    <xf numFmtId="0" fontId="2" fillId="0" borderId="32" xfId="0" applyFont="1" applyBorder="1" applyAlignment="1">
      <alignment horizontal="center" vertical="top" wrapText="1"/>
    </xf>
    <xf numFmtId="0" fontId="2" fillId="0" borderId="9" xfId="0" applyFont="1" applyBorder="1" applyAlignment="1">
      <alignment horizontal="center" vertical="top" wrapText="1"/>
    </xf>
    <xf numFmtId="0" fontId="2" fillId="0" borderId="21" xfId="0" applyFont="1" applyBorder="1" applyAlignment="1">
      <alignment horizontal="center" vertical="top" wrapText="1"/>
    </xf>
    <xf numFmtId="0" fontId="5" fillId="0" borderId="12" xfId="0" applyFont="1" applyBorder="1" applyAlignment="1">
      <alignment horizontal="center" vertical="top" wrapText="1"/>
    </xf>
    <xf numFmtId="0" fontId="9" fillId="0" borderId="28"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9" fontId="2" fillId="0" borderId="10"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0" fontId="16" fillId="0" borderId="5" xfId="0" applyFont="1" applyBorder="1" applyAlignment="1">
      <alignment vertical="top" wrapText="1"/>
    </xf>
    <xf numFmtId="0" fontId="16" fillId="0" borderId="9" xfId="0" applyFont="1" applyBorder="1" applyAlignment="1">
      <alignment vertical="top" wrapText="1"/>
    </xf>
    <xf numFmtId="0" fontId="16" fillId="0" borderId="6" xfId="0" applyFont="1" applyBorder="1" applyAlignment="1">
      <alignment vertical="top" wrapText="1"/>
    </xf>
    <xf numFmtId="0" fontId="16" fillId="0" borderId="8" xfId="0" applyFont="1" applyBorder="1" applyAlignment="1">
      <alignment vertical="top" wrapText="1"/>
    </xf>
    <xf numFmtId="0" fontId="16" fillId="0" borderId="7" xfId="0" applyFont="1" applyBorder="1" applyAlignment="1">
      <alignment vertical="top" wrapText="1"/>
    </xf>
    <xf numFmtId="0" fontId="2" fillId="0" borderId="40" xfId="0" applyFont="1" applyBorder="1" applyAlignment="1">
      <alignment horizontal="center" vertical="top" wrapText="1"/>
    </xf>
    <xf numFmtId="0" fontId="2" fillId="0" borderId="41" xfId="0" applyFont="1" applyBorder="1" applyAlignment="1">
      <alignment horizontal="center" vertical="top" wrapText="1"/>
    </xf>
    <xf numFmtId="0" fontId="2" fillId="0" borderId="11" xfId="0" applyFont="1" applyBorder="1" applyAlignment="1">
      <alignment vertical="top" wrapText="1"/>
    </xf>
    <xf numFmtId="0" fontId="2" fillId="0" borderId="12" xfId="0" applyFont="1" applyBorder="1" applyAlignment="1">
      <alignment vertical="top" wrapText="1"/>
    </xf>
    <xf numFmtId="0" fontId="2" fillId="0" borderId="4" xfId="0" applyFont="1" applyBorder="1" applyAlignment="1">
      <alignment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8" fillId="0" borderId="1" xfId="0" applyFont="1" applyBorder="1" applyAlignment="1">
      <alignment horizontal="left" wrapText="1"/>
    </xf>
    <xf numFmtId="0" fontId="8" fillId="0" borderId="2" xfId="0" applyFont="1" applyBorder="1" applyAlignment="1">
      <alignment horizontal="left" wrapText="1"/>
    </xf>
    <xf numFmtId="0" fontId="8" fillId="0" borderId="3" xfId="0" applyFont="1" applyBorder="1" applyAlignment="1">
      <alignment horizontal="left" wrapText="1"/>
    </xf>
    <xf numFmtId="0" fontId="9" fillId="0" borderId="5" xfId="0" applyFont="1" applyBorder="1" applyAlignment="1">
      <alignment horizontal="left" vertical="top" wrapText="1"/>
    </xf>
    <xf numFmtId="0" fontId="9" fillId="0" borderId="9"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7" xfId="0" applyFont="1" applyBorder="1" applyAlignment="1">
      <alignment horizontal="left" vertical="top" wrapText="1"/>
    </xf>
    <xf numFmtId="0" fontId="14" fillId="2" borderId="1"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49" fontId="22" fillId="0" borderId="44" xfId="0" applyNumberFormat="1" applyFont="1" applyFill="1" applyBorder="1" applyAlignment="1">
      <alignment horizontal="left" vertical="top" wrapText="1"/>
    </xf>
    <xf numFmtId="49" fontId="22" fillId="0" borderId="45" xfId="0" applyNumberFormat="1" applyFont="1" applyFill="1" applyBorder="1" applyAlignment="1">
      <alignment horizontal="left" vertical="top" wrapText="1"/>
    </xf>
    <xf numFmtId="0" fontId="2" fillId="0" borderId="49" xfId="0" applyFont="1" applyBorder="1" applyAlignment="1">
      <alignment horizontal="center" vertical="top" wrapText="1"/>
    </xf>
    <xf numFmtId="0" fontId="2" fillId="0" borderId="50" xfId="0" applyFont="1" applyBorder="1" applyAlignment="1">
      <alignment horizontal="center" vertical="top" wrapText="1"/>
    </xf>
    <xf numFmtId="0" fontId="2" fillId="0" borderId="51" xfId="0" applyFont="1" applyBorder="1" applyAlignment="1">
      <alignment horizontal="center" vertical="top" wrapText="1"/>
    </xf>
    <xf numFmtId="0" fontId="31" fillId="0" borderId="10" xfId="0" applyFont="1" applyBorder="1" applyAlignment="1">
      <alignment horizontal="left" vertical="top" wrapText="1"/>
    </xf>
    <xf numFmtId="0" fontId="31" fillId="0" borderId="5" xfId="0" applyFont="1" applyBorder="1" applyAlignment="1">
      <alignment horizontal="left" vertical="top" wrapText="1"/>
    </xf>
    <xf numFmtId="0" fontId="31" fillId="0" borderId="9" xfId="0" applyFont="1" applyBorder="1" applyAlignment="1">
      <alignment horizontal="left" vertical="top" wrapText="1"/>
    </xf>
    <xf numFmtId="0" fontId="31" fillId="0" borderId="6" xfId="0" applyFont="1" applyBorder="1" applyAlignment="1">
      <alignment horizontal="left" vertical="top" wrapText="1"/>
    </xf>
    <xf numFmtId="0" fontId="31" fillId="0" borderId="8" xfId="0" applyFont="1" applyBorder="1" applyAlignment="1">
      <alignment horizontal="left" vertical="top" wrapText="1"/>
    </xf>
    <xf numFmtId="0" fontId="31" fillId="0" borderId="7" xfId="0" applyFont="1" applyBorder="1" applyAlignment="1">
      <alignment horizontal="left" vertical="top" wrapText="1"/>
    </xf>
    <xf numFmtId="49" fontId="2" fillId="0" borderId="1"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0" fontId="5" fillId="0" borderId="1" xfId="0" applyFont="1" applyBorder="1" applyAlignment="1">
      <alignment vertical="top" wrapText="1"/>
    </xf>
    <xf numFmtId="0" fontId="5" fillId="0" borderId="2" xfId="0" applyFont="1" applyBorder="1" applyAlignment="1">
      <alignment vertical="top" wrapText="1"/>
    </xf>
    <xf numFmtId="0" fontId="5" fillId="0" borderId="3" xfId="0" applyFont="1" applyBorder="1" applyAlignment="1">
      <alignment vertical="top" wrapText="1"/>
    </xf>
    <xf numFmtId="0" fontId="2" fillId="2" borderId="54" xfId="0" applyFont="1" applyFill="1" applyBorder="1" applyAlignment="1">
      <alignment horizontal="center" vertical="top" wrapText="1"/>
    </xf>
    <xf numFmtId="0" fontId="2" fillId="2" borderId="55" xfId="0" applyFont="1" applyFill="1" applyBorder="1" applyAlignment="1">
      <alignment horizontal="center" vertical="top" wrapText="1"/>
    </xf>
    <xf numFmtId="0" fontId="2" fillId="2" borderId="56" xfId="0" applyFont="1" applyFill="1" applyBorder="1" applyAlignment="1">
      <alignment horizontal="center" vertical="top" wrapText="1"/>
    </xf>
    <xf numFmtId="0" fontId="32" fillId="0" borderId="5" xfId="0" applyFont="1" applyBorder="1" applyAlignment="1">
      <alignment horizontal="left" vertical="top" wrapText="1"/>
    </xf>
    <xf numFmtId="0" fontId="32" fillId="0" borderId="9" xfId="0" applyFont="1" applyBorder="1" applyAlignment="1">
      <alignment horizontal="left" vertical="top" wrapText="1"/>
    </xf>
    <xf numFmtId="0" fontId="32" fillId="0" borderId="6" xfId="0" applyFont="1" applyBorder="1" applyAlignment="1">
      <alignment horizontal="left" vertical="top" wrapText="1"/>
    </xf>
    <xf numFmtId="0" fontId="32" fillId="0" borderId="8" xfId="0" applyFont="1" applyBorder="1" applyAlignment="1">
      <alignment horizontal="left" vertical="top" wrapText="1"/>
    </xf>
    <xf numFmtId="0" fontId="32" fillId="0" borderId="7" xfId="0" applyFont="1" applyBorder="1" applyAlignment="1">
      <alignment horizontal="left" vertical="top" wrapText="1"/>
    </xf>
    <xf numFmtId="0" fontId="2" fillId="2" borderId="49" xfId="0" applyFont="1" applyFill="1" applyBorder="1" applyAlignment="1">
      <alignment horizontal="center" vertical="top" wrapText="1"/>
    </xf>
    <xf numFmtId="0" fontId="2" fillId="2" borderId="50" xfId="0" applyFont="1" applyFill="1" applyBorder="1" applyAlignment="1">
      <alignment horizontal="center" vertical="top" wrapText="1"/>
    </xf>
    <xf numFmtId="0" fontId="2" fillId="2" borderId="53" xfId="0" applyFont="1" applyFill="1" applyBorder="1" applyAlignment="1">
      <alignment horizontal="center" vertical="top" wrapText="1"/>
    </xf>
    <xf numFmtId="0" fontId="1" fillId="2" borderId="57" xfId="0" applyFont="1" applyFill="1" applyBorder="1" applyAlignment="1">
      <alignment horizontal="center" vertical="top" wrapText="1"/>
    </xf>
    <xf numFmtId="0" fontId="1" fillId="2" borderId="55" xfId="0" applyFont="1" applyFill="1" applyBorder="1" applyAlignment="1">
      <alignment horizontal="center" vertical="top" wrapText="1"/>
    </xf>
    <xf numFmtId="0" fontId="1" fillId="2" borderId="58" xfId="0" applyFont="1" applyFill="1" applyBorder="1" applyAlignment="1">
      <alignment horizontal="center" vertical="top" wrapText="1"/>
    </xf>
    <xf numFmtId="0" fontId="2" fillId="2" borderId="57" xfId="0" applyFont="1" applyFill="1" applyBorder="1" applyAlignment="1">
      <alignment horizontal="center" vertical="top" wrapText="1"/>
    </xf>
    <xf numFmtId="0" fontId="2" fillId="2" borderId="58" xfId="0" applyFont="1" applyFill="1" applyBorder="1" applyAlignment="1">
      <alignment horizontal="center" vertical="top" wrapText="1"/>
    </xf>
    <xf numFmtId="0" fontId="22" fillId="2" borderId="62" xfId="0" applyFont="1" applyFill="1" applyBorder="1" applyAlignment="1">
      <alignment horizontal="center" vertical="top" wrapText="1"/>
    </xf>
    <xf numFmtId="0" fontId="22" fillId="2" borderId="63" xfId="0" applyFont="1" applyFill="1" applyBorder="1" applyAlignment="1">
      <alignment horizontal="center" vertical="top" wrapText="1"/>
    </xf>
    <xf numFmtId="0" fontId="22" fillId="2" borderId="64" xfId="0" applyFont="1" applyFill="1" applyBorder="1" applyAlignment="1">
      <alignment horizontal="center" vertical="top" wrapText="1"/>
    </xf>
    <xf numFmtId="0" fontId="2" fillId="2" borderId="59" xfId="0" applyFont="1" applyFill="1" applyBorder="1" applyAlignment="1">
      <alignment horizontal="center" vertical="top" wrapText="1"/>
    </xf>
    <xf numFmtId="0" fontId="2" fillId="2" borderId="60" xfId="0" applyFont="1" applyFill="1" applyBorder="1" applyAlignment="1">
      <alignment horizontal="center" vertical="top" wrapText="1"/>
    </xf>
    <xf numFmtId="0" fontId="2" fillId="2" borderId="61" xfId="0" applyFont="1" applyFill="1" applyBorder="1" applyAlignment="1">
      <alignment horizontal="center" vertical="top" wrapText="1"/>
    </xf>
    <xf numFmtId="0" fontId="5" fillId="0" borderId="49" xfId="0" applyFont="1" applyBorder="1" applyAlignment="1">
      <alignment horizontal="left" vertical="top" wrapText="1"/>
    </xf>
    <xf numFmtId="0" fontId="5" fillId="0" borderId="50" xfId="0" applyFont="1" applyBorder="1" applyAlignment="1">
      <alignment horizontal="left" vertical="top" wrapText="1"/>
    </xf>
    <xf numFmtId="0" fontId="5" fillId="0" borderId="51" xfId="0" applyFont="1" applyBorder="1" applyAlignment="1">
      <alignment horizontal="left" vertical="top" wrapText="1"/>
    </xf>
    <xf numFmtId="0" fontId="2" fillId="2" borderId="65" xfId="0" applyFont="1" applyFill="1" applyBorder="1" applyAlignment="1">
      <alignment horizontal="center" vertical="top" wrapText="1"/>
    </xf>
    <xf numFmtId="0" fontId="31" fillId="0" borderId="1" xfId="0" applyFont="1" applyBorder="1" applyAlignment="1">
      <alignment horizontal="left" vertical="top" wrapText="1"/>
    </xf>
    <xf numFmtId="0" fontId="31" fillId="0" borderId="2" xfId="0" applyFont="1" applyBorder="1" applyAlignment="1">
      <alignment horizontal="left" vertical="top" wrapText="1"/>
    </xf>
    <xf numFmtId="0" fontId="14" fillId="2" borderId="1" xfId="0" applyFont="1" applyFill="1" applyBorder="1" applyAlignment="1">
      <alignment horizontal="center" vertical="top" wrapText="1"/>
    </xf>
    <xf numFmtId="0" fontId="14" fillId="2" borderId="2" xfId="0" applyFont="1" applyFill="1" applyBorder="1" applyAlignment="1">
      <alignment horizontal="center" vertical="top" wrapText="1"/>
    </xf>
    <xf numFmtId="0" fontId="14" fillId="2" borderId="3" xfId="0" applyFont="1" applyFill="1" applyBorder="1" applyAlignment="1">
      <alignment horizontal="center" vertical="top" wrapText="1"/>
    </xf>
    <xf numFmtId="0" fontId="22" fillId="2" borderId="66" xfId="0" applyFont="1" applyFill="1" applyBorder="1" applyAlignment="1">
      <alignment horizontal="center" vertical="top" wrapText="1"/>
    </xf>
    <xf numFmtId="0" fontId="22" fillId="2" borderId="67" xfId="0" applyFont="1" applyFill="1" applyBorder="1" applyAlignment="1">
      <alignment horizontal="center" vertical="top" wrapText="1"/>
    </xf>
    <xf numFmtId="0" fontId="2" fillId="2" borderId="11" xfId="0" applyFont="1" applyFill="1" applyBorder="1" applyAlignment="1">
      <alignment horizontal="left"/>
    </xf>
    <xf numFmtId="0" fontId="1" fillId="0" borderId="12" xfId="0" applyFont="1" applyBorder="1" applyAlignment="1">
      <alignment horizontal="left"/>
    </xf>
    <xf numFmtId="0" fontId="1" fillId="0" borderId="4" xfId="0" applyFont="1" applyBorder="1" applyAlignment="1">
      <alignment horizontal="left"/>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1" fillId="2" borderId="54" xfId="0" applyFont="1" applyFill="1" applyBorder="1" applyAlignment="1">
      <alignment horizontal="center" vertical="top" wrapText="1"/>
    </xf>
    <xf numFmtId="0" fontId="1" fillId="2" borderId="56" xfId="0" applyFont="1" applyFill="1" applyBorder="1" applyAlignment="1">
      <alignment horizontal="center" vertical="top" wrapText="1"/>
    </xf>
    <xf numFmtId="0" fontId="5" fillId="2" borderId="49" xfId="0" applyFont="1" applyFill="1" applyBorder="1" applyAlignment="1">
      <alignment horizontal="center" vertical="top" wrapText="1"/>
    </xf>
    <xf numFmtId="0" fontId="5" fillId="2" borderId="50" xfId="0" applyFont="1" applyFill="1" applyBorder="1" applyAlignment="1">
      <alignment horizontal="center" vertical="top" wrapText="1"/>
    </xf>
    <xf numFmtId="0" fontId="5" fillId="2" borderId="53" xfId="0" applyFont="1" applyFill="1" applyBorder="1" applyAlignment="1">
      <alignment horizontal="center" vertical="top" wrapText="1"/>
    </xf>
    <xf numFmtId="49" fontId="3" fillId="0" borderId="10" xfId="0" applyNumberFormat="1" applyFont="1" applyBorder="1" applyAlignment="1">
      <alignment horizontal="left" vertical="top" wrapText="1"/>
    </xf>
    <xf numFmtId="49" fontId="3" fillId="0" borderId="5" xfId="0" applyNumberFormat="1" applyFont="1" applyBorder="1" applyAlignment="1">
      <alignment horizontal="left" vertical="top" wrapText="1"/>
    </xf>
    <xf numFmtId="49" fontId="3" fillId="0" borderId="9" xfId="0" applyNumberFormat="1" applyFont="1" applyBorder="1" applyAlignment="1">
      <alignment horizontal="left" vertical="top" wrapText="1"/>
    </xf>
    <xf numFmtId="49" fontId="3" fillId="0" borderId="6" xfId="0" applyNumberFormat="1" applyFont="1" applyBorder="1" applyAlignment="1">
      <alignment horizontal="left" vertical="top" wrapText="1"/>
    </xf>
    <xf numFmtId="49" fontId="3" fillId="0" borderId="8" xfId="0" applyNumberFormat="1" applyFont="1" applyBorder="1" applyAlignment="1">
      <alignment horizontal="left" vertical="top" wrapText="1"/>
    </xf>
    <xf numFmtId="49" fontId="3" fillId="0" borderId="7" xfId="0" applyNumberFormat="1" applyFont="1" applyBorder="1" applyAlignment="1">
      <alignment horizontal="left" vertical="top" wrapText="1"/>
    </xf>
    <xf numFmtId="0" fontId="5" fillId="0" borderId="52"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31" fillId="0" borderId="3" xfId="0" applyFont="1" applyBorder="1" applyAlignment="1">
      <alignment horizontal="left" vertical="top" wrapText="1"/>
    </xf>
    <xf numFmtId="0" fontId="32" fillId="0" borderId="1" xfId="0" applyFont="1" applyBorder="1" applyAlignment="1">
      <alignment horizontal="left" vertical="top" wrapText="1"/>
    </xf>
    <xf numFmtId="0" fontId="32" fillId="0" borderId="2" xfId="0" applyFont="1" applyBorder="1" applyAlignment="1">
      <alignment horizontal="left" vertical="top" wrapText="1"/>
    </xf>
    <xf numFmtId="0" fontId="32" fillId="0" borderId="3" xfId="0" applyFont="1" applyBorder="1" applyAlignment="1">
      <alignment horizontal="left" vertical="top" wrapText="1"/>
    </xf>
    <xf numFmtId="0" fontId="32" fillId="0" borderId="10" xfId="0" applyFont="1" applyBorder="1" applyAlignment="1">
      <alignment horizontal="left" vertical="top"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2" fillId="0" borderId="22" xfId="0" applyFont="1" applyBorder="1" applyAlignment="1">
      <alignment horizontal="center" vertical="top" wrapText="1"/>
    </xf>
    <xf numFmtId="0" fontId="2" fillId="0" borderId="23" xfId="0" applyFont="1" applyBorder="1" applyAlignment="1">
      <alignment horizontal="center" vertical="top" wrapText="1"/>
    </xf>
    <xf numFmtId="0" fontId="0" fillId="0" borderId="13" xfId="0" applyBorder="1" applyAlignment="1">
      <alignment horizontal="center"/>
    </xf>
    <xf numFmtId="0" fontId="0" fillId="4" borderId="13" xfId="0" applyFill="1" applyBorder="1" applyAlignment="1">
      <alignment horizontal="center"/>
    </xf>
    <xf numFmtId="0" fontId="2" fillId="4" borderId="13" xfId="0" applyFont="1" applyFill="1" applyBorder="1" applyAlignment="1">
      <alignment vertical="top" wrapText="1"/>
    </xf>
    <xf numFmtId="0" fontId="0" fillId="0" borderId="0" xfId="0" applyAlignment="1">
      <alignment horizontal="center"/>
    </xf>
    <xf numFmtId="2" fontId="35" fillId="0" borderId="13" xfId="0" applyNumberFormat="1" applyFont="1" applyBorder="1" applyAlignment="1">
      <alignment horizontal="right" vertical="top" wrapText="1"/>
    </xf>
    <xf numFmtId="2" fontId="36" fillId="0" borderId="13" xfId="0" applyNumberFormat="1" applyFont="1" applyBorder="1" applyAlignment="1">
      <alignment horizontal="right" vertical="top" wrapText="1"/>
    </xf>
    <xf numFmtId="0" fontId="3" fillId="0" borderId="16" xfId="0" applyFont="1" applyBorder="1" applyAlignment="1">
      <alignment horizontal="left" vertical="top" wrapText="1"/>
    </xf>
    <xf numFmtId="0" fontId="3" fillId="0" borderId="24" xfId="0" applyFont="1" applyBorder="1" applyAlignment="1">
      <alignment horizontal="left" vertical="top" wrapText="1"/>
    </xf>
    <xf numFmtId="0" fontId="3" fillId="0" borderId="17" xfId="0" applyFont="1" applyBorder="1" applyAlignment="1">
      <alignment horizontal="left" vertical="top" wrapText="1"/>
    </xf>
    <xf numFmtId="0" fontId="3" fillId="2" borderId="16" xfId="0" applyFont="1" applyFill="1" applyBorder="1" applyAlignment="1">
      <alignment horizontal="left" vertical="top" wrapText="1"/>
    </xf>
    <xf numFmtId="0" fontId="3" fillId="2" borderId="24" xfId="0" applyFont="1" applyFill="1" applyBorder="1" applyAlignment="1">
      <alignment horizontal="left" vertical="top" wrapText="1"/>
    </xf>
    <xf numFmtId="0" fontId="3" fillId="2" borderId="17" xfId="0" applyFont="1" applyFill="1" applyBorder="1" applyAlignment="1">
      <alignment horizontal="left" vertical="top" wrapText="1"/>
    </xf>
    <xf numFmtId="0" fontId="3" fillId="0" borderId="11" xfId="0" applyFont="1" applyBorder="1" applyAlignment="1">
      <alignment vertical="top" wrapText="1"/>
    </xf>
    <xf numFmtId="0" fontId="3" fillId="0" borderId="4" xfId="0" applyFont="1" applyBorder="1" applyAlignment="1">
      <alignment vertical="top" wrapText="1"/>
    </xf>
    <xf numFmtId="0" fontId="3" fillId="0" borderId="40" xfId="0" applyFont="1" applyBorder="1" applyAlignment="1">
      <alignment horizontal="left" vertical="top" wrapText="1"/>
    </xf>
    <xf numFmtId="0" fontId="3" fillId="0" borderId="69" xfId="0" applyFont="1" applyBorder="1" applyAlignment="1">
      <alignment horizontal="left" vertical="top" wrapText="1"/>
    </xf>
    <xf numFmtId="0" fontId="3" fillId="0" borderId="70" xfId="0" applyFont="1" applyBorder="1" applyAlignment="1">
      <alignment horizontal="left" vertical="top" wrapText="1"/>
    </xf>
    <xf numFmtId="0" fontId="3" fillId="0" borderId="71" xfId="0" applyFont="1" applyBorder="1" applyAlignment="1">
      <alignment horizontal="left" vertical="top" wrapText="1"/>
    </xf>
    <xf numFmtId="0" fontId="3" fillId="0" borderId="30" xfId="0" applyFont="1" applyBorder="1" applyAlignment="1">
      <alignment horizontal="left" vertical="top" wrapText="1"/>
    </xf>
    <xf numFmtId="0" fontId="3" fillId="0" borderId="72"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4" xfId="0" applyFont="1" applyBorder="1" applyAlignment="1">
      <alignment horizontal="left" vertical="top" wrapText="1"/>
    </xf>
    <xf numFmtId="0" fontId="21" fillId="6" borderId="11" xfId="0" applyFont="1" applyFill="1" applyBorder="1" applyAlignment="1">
      <alignment horizontal="left" vertical="top" wrapText="1"/>
    </xf>
    <xf numFmtId="0" fontId="4" fillId="0" borderId="12" xfId="0" applyFont="1" applyBorder="1" applyAlignment="1">
      <alignment horizontal="left"/>
    </xf>
    <xf numFmtId="0" fontId="4" fillId="0" borderId="4" xfId="0" applyFont="1" applyBorder="1" applyAlignment="1">
      <alignment horizontal="left"/>
    </xf>
    <xf numFmtId="2" fontId="21" fillId="0" borderId="7" xfId="0" applyNumberFormat="1" applyFont="1" applyBorder="1" applyAlignment="1">
      <alignment horizontal="right" vertical="top" wrapText="1"/>
    </xf>
    <xf numFmtId="0" fontId="16" fillId="0" borderId="10" xfId="0" applyFont="1" applyBorder="1" applyAlignment="1">
      <alignment horizontal="left" vertical="top" wrapText="1"/>
    </xf>
    <xf numFmtId="2" fontId="21" fillId="0" borderId="25" xfId="0" applyNumberFormat="1" applyFont="1" applyBorder="1" applyAlignment="1">
      <alignment horizontal="right" vertical="top" wrapText="1"/>
    </xf>
    <xf numFmtId="0" fontId="3" fillId="0" borderId="73" xfId="0" applyFont="1" applyBorder="1" applyAlignment="1">
      <alignment horizontal="left" vertical="top" wrapText="1"/>
    </xf>
    <xf numFmtId="0" fontId="3" fillId="0" borderId="74" xfId="0" applyFont="1" applyBorder="1" applyAlignment="1">
      <alignment horizontal="left" vertical="top" wrapText="1"/>
    </xf>
    <xf numFmtId="0" fontId="3" fillId="0" borderId="75" xfId="0" applyFont="1" applyBorder="1" applyAlignment="1">
      <alignment horizontal="left" vertical="top" wrapText="1"/>
    </xf>
    <xf numFmtId="49" fontId="3" fillId="0" borderId="11" xfId="0" applyNumberFormat="1" applyFont="1" applyBorder="1" applyAlignment="1">
      <alignment horizontal="left" vertical="top" wrapText="1"/>
    </xf>
    <xf numFmtId="49" fontId="3" fillId="0" borderId="12"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49" fontId="3" fillId="0" borderId="73" xfId="0" applyNumberFormat="1" applyFont="1" applyBorder="1" applyAlignment="1">
      <alignment horizontal="left" vertical="top" wrapText="1"/>
    </xf>
    <xf numFmtId="49" fontId="3" fillId="0" borderId="74" xfId="0" applyNumberFormat="1" applyFont="1" applyBorder="1" applyAlignment="1">
      <alignment horizontal="left" vertical="top" wrapText="1"/>
    </xf>
    <xf numFmtId="49" fontId="3" fillId="0" borderId="75" xfId="0" applyNumberFormat="1" applyFont="1" applyBorder="1" applyAlignment="1">
      <alignment horizontal="left" vertical="top" wrapText="1"/>
    </xf>
    <xf numFmtId="49" fontId="3" fillId="0" borderId="15" xfId="0" applyNumberFormat="1" applyFont="1" applyBorder="1" applyAlignment="1">
      <alignment horizontal="left" vertical="top" wrapText="1"/>
    </xf>
    <xf numFmtId="0" fontId="3" fillId="0" borderId="19" xfId="0" applyFont="1" applyBorder="1" applyAlignment="1">
      <alignment horizontal="left" vertical="top" wrapText="1"/>
    </xf>
    <xf numFmtId="0" fontId="3" fillId="0" borderId="12" xfId="0" applyFont="1" applyBorder="1" applyAlignment="1">
      <alignment vertical="top" wrapText="1"/>
    </xf>
    <xf numFmtId="4" fontId="2" fillId="0" borderId="4" xfId="0" applyNumberFormat="1" applyFont="1" applyBorder="1" applyAlignment="1">
      <alignment horizontal="right" vertical="top" wrapText="1"/>
    </xf>
    <xf numFmtId="0" fontId="6" fillId="0" borderId="11" xfId="0" applyFont="1" applyBorder="1" applyAlignment="1">
      <alignment vertical="top" wrapText="1"/>
    </xf>
    <xf numFmtId="4" fontId="2" fillId="0" borderId="25" xfId="0" applyNumberFormat="1" applyFont="1" applyBorder="1" applyAlignment="1">
      <alignment horizontal="right" vertical="top" wrapText="1"/>
    </xf>
  </cellXfs>
  <cellStyles count="2">
    <cellStyle name="Обычный" xfId="0" builtinId="0"/>
    <cellStyle name="Финансовый" xfId="1" builtinId="3"/>
  </cellStyles>
  <dxfs count="0"/>
  <tableStyles count="0" defaultTableStyle="TableStyleMedium9" defaultPivotStyle="PivotStyleLight16"/>
  <colors>
    <mruColors>
      <color rgb="FFFFCCCC"/>
      <color rgb="FFCCFFCC"/>
      <color rgb="FFFFFFCC"/>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2995"/>
  <sheetViews>
    <sheetView tabSelected="1" view="pageBreakPreview" topLeftCell="A2900" zoomScale="85" zoomScaleNormal="100" zoomScaleSheetLayoutView="85" workbookViewId="0">
      <selection activeCell="E2595" sqref="E2595"/>
    </sheetView>
  </sheetViews>
  <sheetFormatPr defaultRowHeight="16.5"/>
  <cols>
    <col min="1" max="1" width="9.7109375" style="1" customWidth="1"/>
    <col min="2" max="2" width="44" style="1" customWidth="1"/>
    <col min="3" max="3" width="19.42578125" style="1" customWidth="1"/>
    <col min="4" max="5" width="18.140625" style="1" customWidth="1"/>
    <col min="6" max="6" width="25.28515625" style="1" customWidth="1"/>
    <col min="7" max="7" width="25.85546875" style="1" customWidth="1"/>
    <col min="8" max="8" width="20.42578125" style="1" customWidth="1"/>
    <col min="9" max="9" width="22.7109375" style="1" customWidth="1"/>
    <col min="10" max="10" width="42.5703125" style="1" customWidth="1"/>
    <col min="11" max="11" width="16.85546875" style="1" customWidth="1"/>
    <col min="12" max="12" width="13.5703125" style="1" customWidth="1"/>
    <col min="13" max="13" width="17.7109375" style="1" customWidth="1"/>
    <col min="14" max="16384" width="9.140625" style="1"/>
  </cols>
  <sheetData>
    <row r="1" spans="1:9">
      <c r="I1" s="10"/>
    </row>
    <row r="2" spans="1:9">
      <c r="A2" s="386" t="s">
        <v>17</v>
      </c>
      <c r="B2" s="386"/>
      <c r="C2" s="386"/>
      <c r="D2" s="386"/>
      <c r="E2" s="386"/>
      <c r="F2" s="386"/>
      <c r="G2" s="386"/>
      <c r="H2" s="386"/>
      <c r="I2" s="386"/>
    </row>
    <row r="3" spans="1:9" ht="17.25" thickBot="1">
      <c r="A3" s="5"/>
      <c r="B3" s="5"/>
      <c r="C3" s="5"/>
      <c r="D3" s="5"/>
      <c r="E3" s="5"/>
      <c r="F3" s="5"/>
      <c r="G3" s="5"/>
      <c r="H3" s="5"/>
      <c r="I3" s="5"/>
    </row>
    <row r="4" spans="1:9" ht="32.25" customHeight="1">
      <c r="A4" s="6" t="s">
        <v>0</v>
      </c>
      <c r="B4" s="395" t="s">
        <v>15</v>
      </c>
      <c r="C4" s="395" t="s">
        <v>2</v>
      </c>
      <c r="D4" s="390" t="s">
        <v>14</v>
      </c>
      <c r="E4" s="391"/>
      <c r="F4" s="390" t="s">
        <v>16</v>
      </c>
      <c r="G4" s="391"/>
      <c r="H4" s="390" t="s">
        <v>3</v>
      </c>
      <c r="I4" s="391"/>
    </row>
    <row r="5" spans="1:9" ht="24" customHeight="1" thickBot="1">
      <c r="A5" s="7" t="s">
        <v>1</v>
      </c>
      <c r="B5" s="396"/>
      <c r="C5" s="396"/>
      <c r="D5" s="392"/>
      <c r="E5" s="393"/>
      <c r="F5" s="392"/>
      <c r="G5" s="393"/>
      <c r="H5" s="398"/>
      <c r="I5" s="399"/>
    </row>
    <row r="6" spans="1:9" ht="35.25" customHeight="1" thickBot="1">
      <c r="A6" s="4"/>
      <c r="B6" s="397"/>
      <c r="C6" s="397"/>
      <c r="D6" s="8" t="s">
        <v>4</v>
      </c>
      <c r="E6" s="8" t="s">
        <v>5</v>
      </c>
      <c r="F6" s="8" t="s">
        <v>4</v>
      </c>
      <c r="G6" s="8" t="s">
        <v>5</v>
      </c>
      <c r="H6" s="392"/>
      <c r="I6" s="393"/>
    </row>
    <row r="7" spans="1:9" ht="18" thickBot="1">
      <c r="A7" s="2">
        <v>1</v>
      </c>
      <c r="B7" s="3">
        <v>2</v>
      </c>
      <c r="C7" s="3">
        <v>4</v>
      </c>
      <c r="D7" s="3">
        <v>5</v>
      </c>
      <c r="E7" s="3">
        <v>6</v>
      </c>
      <c r="F7" s="3">
        <v>7</v>
      </c>
      <c r="G7" s="3">
        <v>8</v>
      </c>
      <c r="H7" s="400">
        <v>9</v>
      </c>
      <c r="I7" s="401"/>
    </row>
    <row r="8" spans="1:9" ht="17.25" thickBot="1">
      <c r="A8" s="308" t="s">
        <v>18</v>
      </c>
      <c r="B8" s="311"/>
      <c r="C8" s="311"/>
      <c r="D8" s="311"/>
      <c r="E8" s="311"/>
      <c r="F8" s="311"/>
      <c r="G8" s="311"/>
      <c r="H8" s="311"/>
      <c r="I8" s="309"/>
    </row>
    <row r="9" spans="1:9" ht="17.25" thickBot="1">
      <c r="A9" s="387" t="s">
        <v>19</v>
      </c>
      <c r="B9" s="388"/>
      <c r="C9" s="388"/>
      <c r="D9" s="388"/>
      <c r="E9" s="388"/>
      <c r="F9" s="388"/>
      <c r="G9" s="388"/>
      <c r="H9" s="388"/>
      <c r="I9" s="389"/>
    </row>
    <row r="10" spans="1:9" ht="39" customHeight="1">
      <c r="A10" s="15"/>
      <c r="B10" s="394" t="s">
        <v>39</v>
      </c>
      <c r="C10" s="360"/>
      <c r="D10" s="360"/>
      <c r="E10" s="360"/>
      <c r="F10" s="360"/>
      <c r="G10" s="360"/>
      <c r="H10" s="360"/>
      <c r="I10" s="370"/>
    </row>
    <row r="11" spans="1:9" ht="20.25" customHeight="1">
      <c r="A11" s="641" t="s">
        <v>1212</v>
      </c>
      <c r="B11" s="642"/>
      <c r="C11" s="642"/>
      <c r="D11" s="642"/>
      <c r="E11" s="642"/>
      <c r="F11" s="642"/>
      <c r="G11" s="642"/>
      <c r="H11" s="642"/>
      <c r="I11" s="643"/>
    </row>
    <row r="12" spans="1:9" ht="15.75" customHeight="1">
      <c r="A12" s="316" t="s">
        <v>6</v>
      </c>
      <c r="B12" s="340" t="s">
        <v>31</v>
      </c>
      <c r="C12" s="18" t="s">
        <v>7</v>
      </c>
      <c r="D12" s="23">
        <f>SUM(D13:D16)</f>
        <v>5883.2</v>
      </c>
      <c r="E12" s="23">
        <f>SUM(E13:E16)</f>
        <v>296.10000000000002</v>
      </c>
      <c r="F12" s="249"/>
      <c r="G12" s="254"/>
      <c r="H12" s="243"/>
      <c r="I12" s="244"/>
    </row>
    <row r="13" spans="1:9" ht="15.75" customHeight="1">
      <c r="A13" s="316"/>
      <c r="B13" s="340"/>
      <c r="C13" s="18" t="s">
        <v>8</v>
      </c>
      <c r="D13" s="23">
        <v>5883.2</v>
      </c>
      <c r="E13" s="23">
        <v>296.10000000000002</v>
      </c>
      <c r="F13" s="250"/>
      <c r="G13" s="255"/>
      <c r="H13" s="245"/>
      <c r="I13" s="246"/>
    </row>
    <row r="14" spans="1:9" ht="15.75" customHeight="1">
      <c r="A14" s="316"/>
      <c r="B14" s="340"/>
      <c r="C14" s="18" t="s">
        <v>9</v>
      </c>
      <c r="D14" s="23"/>
      <c r="E14" s="23"/>
      <c r="F14" s="250"/>
      <c r="G14" s="255"/>
      <c r="H14" s="245"/>
      <c r="I14" s="246"/>
    </row>
    <row r="15" spans="1:9" ht="15.75" customHeight="1">
      <c r="A15" s="316"/>
      <c r="B15" s="340"/>
      <c r="C15" s="18" t="s">
        <v>10</v>
      </c>
      <c r="D15" s="23"/>
      <c r="E15" s="23"/>
      <c r="F15" s="250"/>
      <c r="G15" s="255"/>
      <c r="H15" s="245"/>
      <c r="I15" s="246"/>
    </row>
    <row r="16" spans="1:9" ht="15.75" customHeight="1">
      <c r="A16" s="316"/>
      <c r="B16" s="340"/>
      <c r="C16" s="18" t="s">
        <v>11</v>
      </c>
      <c r="D16" s="23"/>
      <c r="E16" s="23"/>
      <c r="F16" s="251"/>
      <c r="G16" s="256"/>
      <c r="H16" s="247"/>
      <c r="I16" s="248"/>
    </row>
    <row r="17" spans="1:9" ht="15.75" customHeight="1">
      <c r="A17" s="312" t="s">
        <v>34</v>
      </c>
      <c r="B17" s="312" t="s">
        <v>32</v>
      </c>
      <c r="C17" s="24" t="s">
        <v>7</v>
      </c>
      <c r="D17" s="25">
        <f>SUM(D18:D21)</f>
        <v>5883.2</v>
      </c>
      <c r="E17" s="25"/>
      <c r="F17" s="249"/>
      <c r="G17" s="254" t="s">
        <v>35</v>
      </c>
      <c r="H17" s="243"/>
      <c r="I17" s="244"/>
    </row>
    <row r="18" spans="1:9" ht="15.75" customHeight="1">
      <c r="A18" s="312"/>
      <c r="B18" s="312"/>
      <c r="C18" s="24" t="s">
        <v>8</v>
      </c>
      <c r="D18" s="25">
        <v>5883.2</v>
      </c>
      <c r="E18" s="25"/>
      <c r="F18" s="250"/>
      <c r="G18" s="255"/>
      <c r="H18" s="245"/>
      <c r="I18" s="246"/>
    </row>
    <row r="19" spans="1:9" ht="15.75" customHeight="1">
      <c r="A19" s="312"/>
      <c r="B19" s="312"/>
      <c r="C19" s="24" t="s">
        <v>9</v>
      </c>
      <c r="D19" s="25"/>
      <c r="E19" s="25"/>
      <c r="F19" s="250"/>
      <c r="G19" s="255"/>
      <c r="H19" s="245"/>
      <c r="I19" s="246"/>
    </row>
    <row r="20" spans="1:9" ht="15.75" customHeight="1">
      <c r="A20" s="312"/>
      <c r="B20" s="312"/>
      <c r="C20" s="24" t="s">
        <v>10</v>
      </c>
      <c r="D20" s="25"/>
      <c r="E20" s="25"/>
      <c r="F20" s="250"/>
      <c r="G20" s="255"/>
      <c r="H20" s="245"/>
      <c r="I20" s="246"/>
    </row>
    <row r="21" spans="1:9" ht="15.75" customHeight="1">
      <c r="A21" s="312"/>
      <c r="B21" s="312"/>
      <c r="C21" s="24" t="s">
        <v>11</v>
      </c>
      <c r="D21" s="25"/>
      <c r="E21" s="25"/>
      <c r="F21" s="251"/>
      <c r="G21" s="256"/>
      <c r="H21" s="247"/>
      <c r="I21" s="248"/>
    </row>
    <row r="22" spans="1:9" ht="18" customHeight="1">
      <c r="A22" s="316" t="s">
        <v>13</v>
      </c>
      <c r="B22" s="316" t="s">
        <v>22</v>
      </c>
      <c r="C22" s="18" t="s">
        <v>7</v>
      </c>
      <c r="D22" s="23">
        <f>SUM(D23:D26)</f>
        <v>3852.6</v>
      </c>
      <c r="E22" s="23"/>
      <c r="F22" s="249"/>
      <c r="G22" s="254"/>
      <c r="H22" s="243"/>
      <c r="I22" s="244"/>
    </row>
    <row r="23" spans="1:9" ht="17.25">
      <c r="A23" s="316"/>
      <c r="B23" s="316"/>
      <c r="C23" s="18" t="s">
        <v>8</v>
      </c>
      <c r="D23" s="23">
        <v>3852.6</v>
      </c>
      <c r="E23" s="23"/>
      <c r="F23" s="250"/>
      <c r="G23" s="255"/>
      <c r="H23" s="245"/>
      <c r="I23" s="246"/>
    </row>
    <row r="24" spans="1:9" ht="17.25">
      <c r="A24" s="316"/>
      <c r="B24" s="316"/>
      <c r="C24" s="18" t="s">
        <v>9</v>
      </c>
      <c r="D24" s="23"/>
      <c r="E24" s="23"/>
      <c r="F24" s="250"/>
      <c r="G24" s="255"/>
      <c r="H24" s="245"/>
      <c r="I24" s="246"/>
    </row>
    <row r="25" spans="1:9" ht="17.25">
      <c r="A25" s="316"/>
      <c r="B25" s="316"/>
      <c r="C25" s="18" t="s">
        <v>10</v>
      </c>
      <c r="D25" s="23"/>
      <c r="E25" s="23"/>
      <c r="F25" s="250"/>
      <c r="G25" s="255"/>
      <c r="H25" s="245"/>
      <c r="I25" s="246"/>
    </row>
    <row r="26" spans="1:9" ht="20.25" customHeight="1">
      <c r="A26" s="316"/>
      <c r="B26" s="316"/>
      <c r="C26" s="18" t="s">
        <v>11</v>
      </c>
      <c r="D26" s="23"/>
      <c r="E26" s="23"/>
      <c r="F26" s="251"/>
      <c r="G26" s="256"/>
      <c r="H26" s="247"/>
      <c r="I26" s="248"/>
    </row>
    <row r="27" spans="1:9" ht="18" customHeight="1">
      <c r="A27" s="312" t="s">
        <v>33</v>
      </c>
      <c r="B27" s="312" t="s">
        <v>21</v>
      </c>
      <c r="C27" s="24" t="s">
        <v>7</v>
      </c>
      <c r="D27" s="25">
        <f>SUM(D28:D31)</f>
        <v>3852.6</v>
      </c>
      <c r="E27" s="25"/>
      <c r="F27" s="249"/>
      <c r="G27" s="254" t="s">
        <v>36</v>
      </c>
      <c r="H27" s="243"/>
      <c r="I27" s="244"/>
    </row>
    <row r="28" spans="1:9">
      <c r="A28" s="312"/>
      <c r="B28" s="312"/>
      <c r="C28" s="24" t="s">
        <v>8</v>
      </c>
      <c r="D28" s="25">
        <v>3852.6</v>
      </c>
      <c r="E28" s="25"/>
      <c r="F28" s="250"/>
      <c r="G28" s="255"/>
      <c r="H28" s="245"/>
      <c r="I28" s="246"/>
    </row>
    <row r="29" spans="1:9">
      <c r="A29" s="312"/>
      <c r="B29" s="312"/>
      <c r="C29" s="24" t="s">
        <v>9</v>
      </c>
      <c r="D29" s="25"/>
      <c r="E29" s="25"/>
      <c r="F29" s="250"/>
      <c r="G29" s="255"/>
      <c r="H29" s="245"/>
      <c r="I29" s="246"/>
    </row>
    <row r="30" spans="1:9">
      <c r="A30" s="312"/>
      <c r="B30" s="312"/>
      <c r="C30" s="24" t="s">
        <v>10</v>
      </c>
      <c r="D30" s="25"/>
      <c r="E30" s="25"/>
      <c r="F30" s="250"/>
      <c r="G30" s="255"/>
      <c r="H30" s="245"/>
      <c r="I30" s="246"/>
    </row>
    <row r="31" spans="1:9" ht="19.5" customHeight="1">
      <c r="A31" s="312"/>
      <c r="B31" s="312"/>
      <c r="C31" s="24" t="s">
        <v>11</v>
      </c>
      <c r="D31" s="25"/>
      <c r="E31" s="25"/>
      <c r="F31" s="251"/>
      <c r="G31" s="256"/>
      <c r="H31" s="247"/>
      <c r="I31" s="248"/>
    </row>
    <row r="32" spans="1:9" ht="18" customHeight="1">
      <c r="A32" s="316" t="s">
        <v>25</v>
      </c>
      <c r="B32" s="316" t="s">
        <v>23</v>
      </c>
      <c r="C32" s="18" t="s">
        <v>7</v>
      </c>
      <c r="D32" s="23">
        <f>SUM(D33:D36)</f>
        <v>1294.0999999999999</v>
      </c>
      <c r="E32" s="23"/>
      <c r="F32" s="249"/>
      <c r="G32" s="249"/>
      <c r="H32" s="243"/>
      <c r="I32" s="244"/>
    </row>
    <row r="33" spans="1:9" ht="17.25">
      <c r="A33" s="316"/>
      <c r="B33" s="316"/>
      <c r="C33" s="18" t="s">
        <v>8</v>
      </c>
      <c r="D33" s="23">
        <v>1294.0999999999999</v>
      </c>
      <c r="E33" s="23"/>
      <c r="F33" s="250"/>
      <c r="G33" s="250"/>
      <c r="H33" s="245"/>
      <c r="I33" s="246"/>
    </row>
    <row r="34" spans="1:9" ht="17.25">
      <c r="A34" s="316"/>
      <c r="B34" s="316"/>
      <c r="C34" s="18" t="s">
        <v>9</v>
      </c>
      <c r="D34" s="23"/>
      <c r="E34" s="23"/>
      <c r="F34" s="250"/>
      <c r="G34" s="250"/>
      <c r="H34" s="245"/>
      <c r="I34" s="246"/>
    </row>
    <row r="35" spans="1:9" ht="17.25">
      <c r="A35" s="316"/>
      <c r="B35" s="316"/>
      <c r="C35" s="18" t="s">
        <v>10</v>
      </c>
      <c r="D35" s="23"/>
      <c r="E35" s="23"/>
      <c r="F35" s="250"/>
      <c r="G35" s="250"/>
      <c r="H35" s="245"/>
      <c r="I35" s="246"/>
    </row>
    <row r="36" spans="1:9" ht="17.25" customHeight="1">
      <c r="A36" s="316"/>
      <c r="B36" s="316"/>
      <c r="C36" s="18" t="s">
        <v>11</v>
      </c>
      <c r="D36" s="23"/>
      <c r="E36" s="23"/>
      <c r="F36" s="251"/>
      <c r="G36" s="251"/>
      <c r="H36" s="247"/>
      <c r="I36" s="248"/>
    </row>
    <row r="37" spans="1:9" ht="18" customHeight="1">
      <c r="A37" s="312" t="s">
        <v>26</v>
      </c>
      <c r="B37" s="312" t="s">
        <v>24</v>
      </c>
      <c r="C37" s="24" t="s">
        <v>7</v>
      </c>
      <c r="D37" s="25">
        <f>SUM(D38:D41)</f>
        <v>1294.0999999999999</v>
      </c>
      <c r="E37" s="25"/>
      <c r="F37" s="249"/>
      <c r="G37" s="254" t="s">
        <v>37</v>
      </c>
      <c r="H37" s="243"/>
      <c r="I37" s="244"/>
    </row>
    <row r="38" spans="1:9" ht="18" customHeight="1">
      <c r="A38" s="312"/>
      <c r="B38" s="312"/>
      <c r="C38" s="24" t="s">
        <v>8</v>
      </c>
      <c r="D38" s="25">
        <v>1294.0999999999999</v>
      </c>
      <c r="E38" s="25"/>
      <c r="F38" s="250"/>
      <c r="G38" s="255"/>
      <c r="H38" s="245"/>
      <c r="I38" s="246"/>
    </row>
    <row r="39" spans="1:9">
      <c r="A39" s="312"/>
      <c r="B39" s="312"/>
      <c r="C39" s="24" t="s">
        <v>9</v>
      </c>
      <c r="D39" s="25"/>
      <c r="E39" s="25"/>
      <c r="F39" s="250"/>
      <c r="G39" s="255"/>
      <c r="H39" s="245"/>
      <c r="I39" s="246"/>
    </row>
    <row r="40" spans="1:9">
      <c r="A40" s="312"/>
      <c r="B40" s="312"/>
      <c r="C40" s="24" t="s">
        <v>10</v>
      </c>
      <c r="D40" s="25"/>
      <c r="E40" s="25"/>
      <c r="F40" s="250"/>
      <c r="G40" s="255"/>
      <c r="H40" s="245"/>
      <c r="I40" s="246"/>
    </row>
    <row r="41" spans="1:9" ht="19.5" customHeight="1">
      <c r="A41" s="312"/>
      <c r="B41" s="312"/>
      <c r="C41" s="24" t="s">
        <v>11</v>
      </c>
      <c r="D41" s="25"/>
      <c r="E41" s="25"/>
      <c r="F41" s="251"/>
      <c r="G41" s="256"/>
      <c r="H41" s="247"/>
      <c r="I41" s="248"/>
    </row>
    <row r="42" spans="1:9" ht="19.5" customHeight="1">
      <c r="A42" s="316" t="s">
        <v>29</v>
      </c>
      <c r="B42" s="316" t="s">
        <v>27</v>
      </c>
      <c r="C42" s="18" t="s">
        <v>7</v>
      </c>
      <c r="D42" s="23">
        <f>SUM(D43:D46)</f>
        <v>4238.3999999999996</v>
      </c>
      <c r="E42" s="23">
        <f>SUM(E43:E46)</f>
        <v>3910.1</v>
      </c>
      <c r="F42" s="249"/>
      <c r="G42" s="249"/>
      <c r="H42" s="243"/>
      <c r="I42" s="244"/>
    </row>
    <row r="43" spans="1:9" ht="19.5" customHeight="1">
      <c r="A43" s="316"/>
      <c r="B43" s="316"/>
      <c r="C43" s="18" t="s">
        <v>8</v>
      </c>
      <c r="D43" s="23">
        <v>4238.3999999999996</v>
      </c>
      <c r="E43" s="23">
        <v>3910.1</v>
      </c>
      <c r="F43" s="250"/>
      <c r="G43" s="250"/>
      <c r="H43" s="245"/>
      <c r="I43" s="246"/>
    </row>
    <row r="44" spans="1:9" ht="19.5" customHeight="1">
      <c r="A44" s="316"/>
      <c r="B44" s="316"/>
      <c r="C44" s="18" t="s">
        <v>9</v>
      </c>
      <c r="D44" s="23"/>
      <c r="E44" s="23"/>
      <c r="F44" s="250"/>
      <c r="G44" s="250"/>
      <c r="H44" s="245"/>
      <c r="I44" s="246"/>
    </row>
    <row r="45" spans="1:9" ht="19.5" customHeight="1">
      <c r="A45" s="316"/>
      <c r="B45" s="316"/>
      <c r="C45" s="18" t="s">
        <v>10</v>
      </c>
      <c r="D45" s="23"/>
      <c r="E45" s="23"/>
      <c r="F45" s="250"/>
      <c r="G45" s="250"/>
      <c r="H45" s="245"/>
      <c r="I45" s="246"/>
    </row>
    <row r="46" spans="1:9" ht="19.5" customHeight="1">
      <c r="A46" s="316"/>
      <c r="B46" s="316"/>
      <c r="C46" s="18" t="s">
        <v>11</v>
      </c>
      <c r="D46" s="23"/>
      <c r="E46" s="23"/>
      <c r="F46" s="251"/>
      <c r="G46" s="251"/>
      <c r="H46" s="247"/>
      <c r="I46" s="248"/>
    </row>
    <row r="47" spans="1:9" ht="19.5" customHeight="1">
      <c r="A47" s="312" t="s">
        <v>30</v>
      </c>
      <c r="B47" s="312" t="s">
        <v>28</v>
      </c>
      <c r="C47" s="24" t="s">
        <v>7</v>
      </c>
      <c r="D47" s="25">
        <f>SUM(D48:D51)</f>
        <v>4238.3999999999996</v>
      </c>
      <c r="E47" s="25">
        <f>SUM(E48:E51)</f>
        <v>3910.1</v>
      </c>
      <c r="F47" s="249"/>
      <c r="G47" s="254" t="s">
        <v>38</v>
      </c>
      <c r="H47" s="243"/>
      <c r="I47" s="244"/>
    </row>
    <row r="48" spans="1:9" ht="19.5" customHeight="1">
      <c r="A48" s="312"/>
      <c r="B48" s="312"/>
      <c r="C48" s="24" t="s">
        <v>8</v>
      </c>
      <c r="D48" s="25">
        <v>4238.3999999999996</v>
      </c>
      <c r="E48" s="25">
        <v>3910.1</v>
      </c>
      <c r="F48" s="250"/>
      <c r="G48" s="255"/>
      <c r="H48" s="245"/>
      <c r="I48" s="246"/>
    </row>
    <row r="49" spans="1:9" ht="19.5" customHeight="1">
      <c r="A49" s="312"/>
      <c r="B49" s="312"/>
      <c r="C49" s="24" t="s">
        <v>9</v>
      </c>
      <c r="D49" s="25"/>
      <c r="E49" s="25"/>
      <c r="F49" s="250"/>
      <c r="G49" s="255"/>
      <c r="H49" s="245"/>
      <c r="I49" s="246"/>
    </row>
    <row r="50" spans="1:9" ht="19.5" customHeight="1">
      <c r="A50" s="312"/>
      <c r="B50" s="312"/>
      <c r="C50" s="24" t="s">
        <v>10</v>
      </c>
      <c r="D50" s="25"/>
      <c r="E50" s="25"/>
      <c r="F50" s="250"/>
      <c r="G50" s="255"/>
      <c r="H50" s="245"/>
      <c r="I50" s="246"/>
    </row>
    <row r="51" spans="1:9" ht="15.75" customHeight="1">
      <c r="A51" s="312"/>
      <c r="B51" s="312"/>
      <c r="C51" s="24" t="s">
        <v>11</v>
      </c>
      <c r="D51" s="25"/>
      <c r="E51" s="25"/>
      <c r="F51" s="251"/>
      <c r="G51" s="256"/>
      <c r="H51" s="247"/>
      <c r="I51" s="248"/>
    </row>
    <row r="52" spans="1:9" ht="15.75" customHeight="1">
      <c r="A52" s="312" t="s">
        <v>495</v>
      </c>
      <c r="B52" s="312" t="s">
        <v>1214</v>
      </c>
      <c r="C52" s="216" t="s">
        <v>7</v>
      </c>
      <c r="D52" s="25">
        <v>53459.9</v>
      </c>
      <c r="E52" s="25">
        <v>3383.2</v>
      </c>
      <c r="F52" s="249"/>
      <c r="G52" s="254"/>
      <c r="H52" s="243"/>
      <c r="I52" s="244"/>
    </row>
    <row r="53" spans="1:9" ht="15.75" customHeight="1">
      <c r="A53" s="312"/>
      <c r="B53" s="312"/>
      <c r="C53" s="216" t="s">
        <v>8</v>
      </c>
      <c r="D53" s="25">
        <v>53459.9</v>
      </c>
      <c r="E53" s="25">
        <v>3383.2</v>
      </c>
      <c r="F53" s="250"/>
      <c r="G53" s="255"/>
      <c r="H53" s="245"/>
      <c r="I53" s="246"/>
    </row>
    <row r="54" spans="1:9" ht="15.75" customHeight="1">
      <c r="A54" s="312"/>
      <c r="B54" s="312"/>
      <c r="C54" s="216" t="s">
        <v>9</v>
      </c>
      <c r="D54" s="25"/>
      <c r="E54" s="25"/>
      <c r="F54" s="250"/>
      <c r="G54" s="255"/>
      <c r="H54" s="245"/>
      <c r="I54" s="246"/>
    </row>
    <row r="55" spans="1:9" ht="15.75" customHeight="1">
      <c r="A55" s="312"/>
      <c r="B55" s="312"/>
      <c r="C55" s="216" t="s">
        <v>10</v>
      </c>
      <c r="D55" s="25"/>
      <c r="E55" s="25"/>
      <c r="F55" s="250"/>
      <c r="G55" s="255"/>
      <c r="H55" s="245"/>
      <c r="I55" s="246"/>
    </row>
    <row r="56" spans="1:9" ht="15.75" customHeight="1">
      <c r="A56" s="312"/>
      <c r="B56" s="312"/>
      <c r="C56" s="216" t="s">
        <v>11</v>
      </c>
      <c r="D56" s="25"/>
      <c r="E56" s="25"/>
      <c r="F56" s="251"/>
      <c r="G56" s="256"/>
      <c r="H56" s="247"/>
      <c r="I56" s="248"/>
    </row>
    <row r="57" spans="1:9" ht="15.75" customHeight="1">
      <c r="A57" s="253" t="s">
        <v>166</v>
      </c>
      <c r="B57" s="253"/>
      <c r="C57" s="186" t="s">
        <v>7</v>
      </c>
      <c r="D57" s="21">
        <f>SUM(D58:D61)</f>
        <v>68728.2</v>
      </c>
      <c r="E57" s="21">
        <f>SUM(E58:E61)</f>
        <v>7589.4</v>
      </c>
      <c r="F57" s="249"/>
      <c r="G57" s="249"/>
      <c r="H57" s="218"/>
      <c r="I57" s="219"/>
    </row>
    <row r="58" spans="1:9" ht="15.75" customHeight="1">
      <c r="A58" s="253"/>
      <c r="B58" s="253"/>
      <c r="C58" s="186" t="s">
        <v>8</v>
      </c>
      <c r="D58" s="21">
        <f>SUM(D13,D23,D33,D43,D53)</f>
        <v>68728.2</v>
      </c>
      <c r="E58" s="21">
        <f>SUM(E13,E23,E33,E43,E53)</f>
        <v>7589.4</v>
      </c>
      <c r="F58" s="250"/>
      <c r="G58" s="250"/>
      <c r="H58" s="218"/>
      <c r="I58" s="219"/>
    </row>
    <row r="59" spans="1:9" ht="15.75" customHeight="1">
      <c r="A59" s="253"/>
      <c r="B59" s="253"/>
      <c r="C59" s="186" t="s">
        <v>9</v>
      </c>
      <c r="D59" s="21">
        <f t="shared" ref="D59:E59" si="0">SUM(D14,D24,D34,D44)</f>
        <v>0</v>
      </c>
      <c r="E59" s="21">
        <f t="shared" si="0"/>
        <v>0</v>
      </c>
      <c r="F59" s="250"/>
      <c r="G59" s="250"/>
      <c r="H59" s="218"/>
      <c r="I59" s="219"/>
    </row>
    <row r="60" spans="1:9" ht="15.75" customHeight="1">
      <c r="A60" s="253"/>
      <c r="B60" s="253"/>
      <c r="C60" s="186" t="s">
        <v>10</v>
      </c>
      <c r="D60" s="21">
        <f t="shared" ref="D60:E60" si="1">SUM(D15,D25,D35,D45)</f>
        <v>0</v>
      </c>
      <c r="E60" s="21">
        <f t="shared" si="1"/>
        <v>0</v>
      </c>
      <c r="F60" s="250"/>
      <c r="G60" s="250"/>
      <c r="H60" s="218"/>
      <c r="I60" s="219"/>
    </row>
    <row r="61" spans="1:9" ht="15.75" customHeight="1">
      <c r="A61" s="253"/>
      <c r="B61" s="253"/>
      <c r="C61" s="186" t="s">
        <v>11</v>
      </c>
      <c r="D61" s="21">
        <f t="shared" ref="D61:E61" si="2">SUM(D16,D26,D36,D46)</f>
        <v>0</v>
      </c>
      <c r="E61" s="21">
        <f t="shared" si="2"/>
        <v>0</v>
      </c>
      <c r="F61" s="251"/>
      <c r="G61" s="251"/>
      <c r="H61" s="218"/>
      <c r="I61" s="219"/>
    </row>
    <row r="62" spans="1:9" ht="19.5" customHeight="1">
      <c r="A62" s="641" t="s">
        <v>1237</v>
      </c>
      <c r="B62" s="642"/>
      <c r="C62" s="642"/>
      <c r="D62" s="642"/>
      <c r="E62" s="642"/>
      <c r="F62" s="642"/>
      <c r="G62" s="642" t="s">
        <v>38</v>
      </c>
      <c r="H62" s="642"/>
      <c r="I62" s="643"/>
    </row>
    <row r="63" spans="1:9" ht="15.75" customHeight="1">
      <c r="A63" s="316" t="s">
        <v>6</v>
      </c>
      <c r="B63" s="316" t="s">
        <v>41</v>
      </c>
      <c r="C63" s="18" t="s">
        <v>7</v>
      </c>
      <c r="D63" s="23">
        <v>216</v>
      </c>
      <c r="E63" s="23"/>
      <c r="F63" s="249"/>
      <c r="G63" s="249"/>
      <c r="H63" s="243"/>
      <c r="I63" s="244"/>
    </row>
    <row r="64" spans="1:9" ht="15.75" customHeight="1">
      <c r="A64" s="316"/>
      <c r="B64" s="316"/>
      <c r="C64" s="18" t="s">
        <v>8</v>
      </c>
      <c r="D64" s="23">
        <v>216</v>
      </c>
      <c r="E64" s="23"/>
      <c r="F64" s="250"/>
      <c r="G64" s="250"/>
      <c r="H64" s="245"/>
      <c r="I64" s="246"/>
    </row>
    <row r="65" spans="1:9" ht="15.75" customHeight="1">
      <c r="A65" s="316"/>
      <c r="B65" s="316"/>
      <c r="C65" s="18" t="s">
        <v>9</v>
      </c>
      <c r="D65" s="23"/>
      <c r="E65" s="23"/>
      <c r="F65" s="250"/>
      <c r="G65" s="250"/>
      <c r="H65" s="245"/>
      <c r="I65" s="246"/>
    </row>
    <row r="66" spans="1:9" ht="15.75" customHeight="1">
      <c r="A66" s="316"/>
      <c r="B66" s="316"/>
      <c r="C66" s="18" t="s">
        <v>10</v>
      </c>
      <c r="D66" s="23"/>
      <c r="E66" s="23"/>
      <c r="F66" s="250"/>
      <c r="G66" s="250"/>
      <c r="H66" s="245"/>
      <c r="I66" s="246"/>
    </row>
    <row r="67" spans="1:9" ht="15.75" customHeight="1">
      <c r="A67" s="316"/>
      <c r="B67" s="316"/>
      <c r="C67" s="18" t="s">
        <v>11</v>
      </c>
      <c r="D67" s="23"/>
      <c r="E67" s="23"/>
      <c r="F67" s="251"/>
      <c r="G67" s="251"/>
      <c r="H67" s="247"/>
      <c r="I67" s="248"/>
    </row>
    <row r="68" spans="1:9" ht="31.5" customHeight="1">
      <c r="A68" s="312" t="s">
        <v>12</v>
      </c>
      <c r="B68" s="312" t="s">
        <v>40</v>
      </c>
      <c r="C68" s="24" t="s">
        <v>7</v>
      </c>
      <c r="D68" s="25">
        <v>216</v>
      </c>
      <c r="E68" s="25">
        <v>216</v>
      </c>
      <c r="F68" s="249"/>
      <c r="G68" s="254" t="s">
        <v>42</v>
      </c>
      <c r="H68" s="243"/>
      <c r="I68" s="244"/>
    </row>
    <row r="69" spans="1:9" ht="19.5" customHeight="1">
      <c r="A69" s="312"/>
      <c r="B69" s="312"/>
      <c r="C69" s="24" t="s">
        <v>8</v>
      </c>
      <c r="D69" s="25">
        <v>216</v>
      </c>
      <c r="E69" s="25">
        <v>216</v>
      </c>
      <c r="F69" s="250"/>
      <c r="G69" s="255"/>
      <c r="H69" s="245"/>
      <c r="I69" s="246"/>
    </row>
    <row r="70" spans="1:9" ht="15.75" customHeight="1">
      <c r="A70" s="312"/>
      <c r="B70" s="312"/>
      <c r="C70" s="24" t="s">
        <v>9</v>
      </c>
      <c r="D70" s="25"/>
      <c r="E70" s="25"/>
      <c r="F70" s="250"/>
      <c r="G70" s="255"/>
      <c r="H70" s="245"/>
      <c r="I70" s="246"/>
    </row>
    <row r="71" spans="1:9" ht="24.75" customHeight="1">
      <c r="A71" s="312"/>
      <c r="B71" s="312"/>
      <c r="C71" s="24" t="s">
        <v>10</v>
      </c>
      <c r="D71" s="25"/>
      <c r="E71" s="25"/>
      <c r="F71" s="250"/>
      <c r="G71" s="255"/>
      <c r="H71" s="245"/>
      <c r="I71" s="246"/>
    </row>
    <row r="72" spans="1:9" ht="30" customHeight="1">
      <c r="A72" s="312"/>
      <c r="B72" s="312"/>
      <c r="C72" s="24" t="s">
        <v>11</v>
      </c>
      <c r="D72" s="25"/>
      <c r="E72" s="25"/>
      <c r="F72" s="251"/>
      <c r="G72" s="256"/>
      <c r="H72" s="247"/>
      <c r="I72" s="248"/>
    </row>
    <row r="73" spans="1:9" ht="18" customHeight="1">
      <c r="A73" s="253" t="s">
        <v>164</v>
      </c>
      <c r="B73" s="253"/>
      <c r="C73" s="186" t="s">
        <v>7</v>
      </c>
      <c r="D73" s="21">
        <v>216</v>
      </c>
      <c r="E73" s="21">
        <v>216</v>
      </c>
      <c r="F73" s="249"/>
      <c r="G73" s="249"/>
      <c r="H73" s="218"/>
      <c r="I73" s="219"/>
    </row>
    <row r="74" spans="1:9" ht="18" customHeight="1">
      <c r="A74" s="253"/>
      <c r="B74" s="253"/>
      <c r="C74" s="186" t="s">
        <v>8</v>
      </c>
      <c r="D74" s="21">
        <v>216</v>
      </c>
      <c r="E74" s="21">
        <v>216</v>
      </c>
      <c r="F74" s="250"/>
      <c r="G74" s="250"/>
      <c r="H74" s="218"/>
      <c r="I74" s="219"/>
    </row>
    <row r="75" spans="1:9" ht="18" customHeight="1">
      <c r="A75" s="253"/>
      <c r="B75" s="253"/>
      <c r="C75" s="186" t="s">
        <v>9</v>
      </c>
      <c r="D75" s="21">
        <v>0</v>
      </c>
      <c r="E75" s="21">
        <v>0</v>
      </c>
      <c r="F75" s="250"/>
      <c r="G75" s="250"/>
      <c r="H75" s="218"/>
      <c r="I75" s="219"/>
    </row>
    <row r="76" spans="1:9" ht="18" customHeight="1">
      <c r="A76" s="253"/>
      <c r="B76" s="253"/>
      <c r="C76" s="186" t="s">
        <v>10</v>
      </c>
      <c r="D76" s="21">
        <v>0</v>
      </c>
      <c r="E76" s="21">
        <v>0</v>
      </c>
      <c r="F76" s="250"/>
      <c r="G76" s="250"/>
      <c r="H76" s="218"/>
      <c r="I76" s="219"/>
    </row>
    <row r="77" spans="1:9" ht="18" customHeight="1">
      <c r="A77" s="253"/>
      <c r="B77" s="253"/>
      <c r="C77" s="186" t="s">
        <v>11</v>
      </c>
      <c r="D77" s="21">
        <v>0</v>
      </c>
      <c r="E77" s="21">
        <v>0</v>
      </c>
      <c r="F77" s="251"/>
      <c r="G77" s="251"/>
      <c r="H77" s="218"/>
      <c r="I77" s="219"/>
    </row>
    <row r="78" spans="1:9" ht="24" customHeight="1">
      <c r="A78" s="641" t="s">
        <v>43</v>
      </c>
      <c r="B78" s="642"/>
      <c r="C78" s="642"/>
      <c r="D78" s="642"/>
      <c r="E78" s="642"/>
      <c r="F78" s="642"/>
      <c r="G78" s="642"/>
      <c r="H78" s="642"/>
      <c r="I78" s="643"/>
    </row>
    <row r="79" spans="1:9" ht="15.75" customHeight="1">
      <c r="A79" s="316" t="s">
        <v>6</v>
      </c>
      <c r="B79" s="316" t="s">
        <v>44</v>
      </c>
      <c r="C79" s="18" t="s">
        <v>7</v>
      </c>
      <c r="D79" s="23">
        <f>SUM(D80:D83)</f>
        <v>1903796</v>
      </c>
      <c r="E79" s="23">
        <f>SUM(E80:E83)</f>
        <v>968863</v>
      </c>
      <c r="F79" s="249"/>
      <c r="G79" s="249"/>
      <c r="H79" s="243"/>
      <c r="I79" s="244"/>
    </row>
    <row r="80" spans="1:9" ht="15.75" customHeight="1">
      <c r="A80" s="316"/>
      <c r="B80" s="316"/>
      <c r="C80" s="18" t="s">
        <v>8</v>
      </c>
      <c r="D80" s="23">
        <f>SUM(D85,D90,D95,D100,D105,D110,D115,D120,D125)</f>
        <v>724280.79999999993</v>
      </c>
      <c r="E80" s="23">
        <f>SUM(E85,E90,E95,E100,E105,E110,E115,E120,E125)</f>
        <v>286853.99999999994</v>
      </c>
      <c r="F80" s="250"/>
      <c r="G80" s="250"/>
      <c r="H80" s="245"/>
      <c r="I80" s="246"/>
    </row>
    <row r="81" spans="1:9" ht="15.75" customHeight="1">
      <c r="A81" s="316"/>
      <c r="B81" s="316"/>
      <c r="C81" s="18" t="s">
        <v>9</v>
      </c>
      <c r="D81" s="23">
        <f>SUM(D86,D91,D96,D101,D106,D111,D116,D121,D126)</f>
        <v>1179515.2</v>
      </c>
      <c r="E81" s="23">
        <f>SUM(E86,E91,E96,E101,E106,E111,E116,E121,E126)</f>
        <v>682009.00000000012</v>
      </c>
      <c r="F81" s="250"/>
      <c r="G81" s="250"/>
      <c r="H81" s="245"/>
      <c r="I81" s="246"/>
    </row>
    <row r="82" spans="1:9" ht="15.75" customHeight="1">
      <c r="A82" s="316"/>
      <c r="B82" s="316"/>
      <c r="C82" s="18" t="s">
        <v>10</v>
      </c>
      <c r="D82" s="23"/>
      <c r="E82" s="23"/>
      <c r="F82" s="250"/>
      <c r="G82" s="250"/>
      <c r="H82" s="245"/>
      <c r="I82" s="246"/>
    </row>
    <row r="83" spans="1:9" ht="26.25" customHeight="1">
      <c r="A83" s="316"/>
      <c r="B83" s="316"/>
      <c r="C83" s="18" t="s">
        <v>11</v>
      </c>
      <c r="D83" s="23"/>
      <c r="E83" s="23"/>
      <c r="F83" s="251"/>
      <c r="G83" s="251"/>
      <c r="H83" s="247"/>
      <c r="I83" s="248"/>
    </row>
    <row r="84" spans="1:9" ht="15.75" customHeight="1">
      <c r="A84" s="402" t="s">
        <v>46</v>
      </c>
      <c r="B84" s="312" t="s">
        <v>45</v>
      </c>
      <c r="C84" s="24" t="s">
        <v>7</v>
      </c>
      <c r="D84" s="25">
        <f>SUM(D85:D88)</f>
        <v>1102080</v>
      </c>
      <c r="E84" s="25">
        <f>SUM(E85:E88)</f>
        <v>630248.4</v>
      </c>
      <c r="F84" s="249"/>
      <c r="G84" s="249"/>
      <c r="H84" s="243"/>
      <c r="I84" s="244"/>
    </row>
    <row r="85" spans="1:9" ht="15.75" customHeight="1">
      <c r="A85" s="402"/>
      <c r="B85" s="312"/>
      <c r="C85" s="24" t="s">
        <v>8</v>
      </c>
      <c r="D85" s="25"/>
      <c r="E85" s="25"/>
      <c r="F85" s="250"/>
      <c r="G85" s="250"/>
      <c r="H85" s="245"/>
      <c r="I85" s="246"/>
    </row>
    <row r="86" spans="1:9" ht="15.75" customHeight="1">
      <c r="A86" s="402"/>
      <c r="B86" s="312"/>
      <c r="C86" s="24" t="s">
        <v>9</v>
      </c>
      <c r="D86" s="25">
        <v>1102080</v>
      </c>
      <c r="E86" s="25">
        <v>630248.4</v>
      </c>
      <c r="F86" s="250"/>
      <c r="G86" s="250"/>
      <c r="H86" s="245"/>
      <c r="I86" s="246"/>
    </row>
    <row r="87" spans="1:9" ht="15.75" customHeight="1">
      <c r="A87" s="402"/>
      <c r="B87" s="312"/>
      <c r="C87" s="24" t="s">
        <v>10</v>
      </c>
      <c r="D87" s="25"/>
      <c r="E87" s="25"/>
      <c r="F87" s="250"/>
      <c r="G87" s="250"/>
      <c r="H87" s="245"/>
      <c r="I87" s="246"/>
    </row>
    <row r="88" spans="1:9" ht="15.75" customHeight="1">
      <c r="A88" s="402"/>
      <c r="B88" s="312"/>
      <c r="C88" s="24" t="s">
        <v>11</v>
      </c>
      <c r="D88" s="25"/>
      <c r="E88" s="25"/>
      <c r="F88" s="251"/>
      <c r="G88" s="251"/>
      <c r="H88" s="247"/>
      <c r="I88" s="248"/>
    </row>
    <row r="89" spans="1:9" ht="15.75" customHeight="1">
      <c r="A89" s="312" t="s">
        <v>47</v>
      </c>
      <c r="B89" s="312" t="s">
        <v>48</v>
      </c>
      <c r="C89" s="24" t="s">
        <v>7</v>
      </c>
      <c r="D89" s="25">
        <f>SUM(D90:D93)</f>
        <v>136487</v>
      </c>
      <c r="E89" s="25">
        <f>SUM(E90:E93)</f>
        <v>59010.2</v>
      </c>
      <c r="F89" s="249"/>
      <c r="G89" s="249"/>
      <c r="H89" s="243"/>
      <c r="I89" s="244"/>
    </row>
    <row r="90" spans="1:9" ht="15.75" customHeight="1">
      <c r="A90" s="312"/>
      <c r="B90" s="312"/>
      <c r="C90" s="24" t="s">
        <v>8</v>
      </c>
      <c r="D90" s="25">
        <v>136487</v>
      </c>
      <c r="E90" s="25">
        <v>59010.2</v>
      </c>
      <c r="F90" s="250"/>
      <c r="G90" s="250"/>
      <c r="H90" s="245"/>
      <c r="I90" s="246"/>
    </row>
    <row r="91" spans="1:9" ht="15.75" customHeight="1">
      <c r="A91" s="312"/>
      <c r="B91" s="312"/>
      <c r="C91" s="24" t="s">
        <v>9</v>
      </c>
      <c r="D91" s="25"/>
      <c r="E91" s="25"/>
      <c r="F91" s="250"/>
      <c r="G91" s="250"/>
      <c r="H91" s="245"/>
      <c r="I91" s="246"/>
    </row>
    <row r="92" spans="1:9" ht="15.75" customHeight="1">
      <c r="A92" s="312"/>
      <c r="B92" s="312"/>
      <c r="C92" s="24" t="s">
        <v>10</v>
      </c>
      <c r="D92" s="25"/>
      <c r="E92" s="25"/>
      <c r="F92" s="250"/>
      <c r="G92" s="250"/>
      <c r="H92" s="245"/>
      <c r="I92" s="246"/>
    </row>
    <row r="93" spans="1:9" ht="15.75" customHeight="1">
      <c r="A93" s="312"/>
      <c r="B93" s="312"/>
      <c r="C93" s="24" t="s">
        <v>11</v>
      </c>
      <c r="D93" s="25"/>
      <c r="E93" s="25"/>
      <c r="F93" s="251"/>
      <c r="G93" s="251"/>
      <c r="H93" s="247"/>
      <c r="I93" s="248"/>
    </row>
    <row r="94" spans="1:9" ht="15.75" customHeight="1">
      <c r="A94" s="312" t="s">
        <v>49</v>
      </c>
      <c r="B94" s="312" t="s">
        <v>50</v>
      </c>
      <c r="C94" s="24" t="s">
        <v>7</v>
      </c>
      <c r="D94" s="25">
        <f>SUM(D95:D98)</f>
        <v>12929.6</v>
      </c>
      <c r="E94" s="25">
        <f>SUM(E95:E98)</f>
        <v>4601.3</v>
      </c>
      <c r="F94" s="249"/>
      <c r="G94" s="249"/>
      <c r="H94" s="243"/>
      <c r="I94" s="244"/>
    </row>
    <row r="95" spans="1:9" ht="15.75" customHeight="1">
      <c r="A95" s="312"/>
      <c r="B95" s="312"/>
      <c r="C95" s="24" t="s">
        <v>8</v>
      </c>
      <c r="D95" s="25">
        <v>12929.6</v>
      </c>
      <c r="E95" s="25">
        <v>4601.3</v>
      </c>
      <c r="F95" s="250"/>
      <c r="G95" s="250"/>
      <c r="H95" s="245"/>
      <c r="I95" s="246"/>
    </row>
    <row r="96" spans="1:9" ht="15.75" customHeight="1">
      <c r="A96" s="312"/>
      <c r="B96" s="312"/>
      <c r="C96" s="24" t="s">
        <v>9</v>
      </c>
      <c r="D96" s="25"/>
      <c r="E96" s="25"/>
      <c r="F96" s="250"/>
      <c r="G96" s="250"/>
      <c r="H96" s="245"/>
      <c r="I96" s="246"/>
    </row>
    <row r="97" spans="1:9" ht="15.75" customHeight="1">
      <c r="A97" s="312"/>
      <c r="B97" s="312"/>
      <c r="C97" s="24" t="s">
        <v>10</v>
      </c>
      <c r="D97" s="25"/>
      <c r="E97" s="25"/>
      <c r="F97" s="250"/>
      <c r="G97" s="250"/>
      <c r="H97" s="245"/>
      <c r="I97" s="246"/>
    </row>
    <row r="98" spans="1:9" ht="15.75" customHeight="1">
      <c r="A98" s="312"/>
      <c r="B98" s="312"/>
      <c r="C98" s="24" t="s">
        <v>11</v>
      </c>
      <c r="D98" s="25"/>
      <c r="E98" s="25"/>
      <c r="F98" s="251"/>
      <c r="G98" s="251"/>
      <c r="H98" s="247"/>
      <c r="I98" s="248"/>
    </row>
    <row r="99" spans="1:9" ht="15.75" customHeight="1">
      <c r="A99" s="312" t="s">
        <v>51</v>
      </c>
      <c r="B99" s="312" t="s">
        <v>52</v>
      </c>
      <c r="C99" s="24" t="s">
        <v>7</v>
      </c>
      <c r="D99" s="25">
        <f>SUM(D100:D103)</f>
        <v>41462.5</v>
      </c>
      <c r="E99" s="25">
        <f>SUM(E100:E103)</f>
        <v>22785.4</v>
      </c>
      <c r="F99" s="249"/>
      <c r="G99" s="249"/>
      <c r="H99" s="243"/>
      <c r="I99" s="244"/>
    </row>
    <row r="100" spans="1:9" ht="15.75" customHeight="1">
      <c r="A100" s="312"/>
      <c r="B100" s="312"/>
      <c r="C100" s="24" t="s">
        <v>8</v>
      </c>
      <c r="D100" s="25">
        <v>0</v>
      </c>
      <c r="E100" s="25"/>
      <c r="F100" s="250"/>
      <c r="G100" s="250"/>
      <c r="H100" s="245"/>
      <c r="I100" s="246"/>
    </row>
    <row r="101" spans="1:9" ht="15.75" customHeight="1">
      <c r="A101" s="312"/>
      <c r="B101" s="312"/>
      <c r="C101" s="24" t="s">
        <v>9</v>
      </c>
      <c r="D101" s="25">
        <v>41462.5</v>
      </c>
      <c r="E101" s="25">
        <v>22785.4</v>
      </c>
      <c r="F101" s="250"/>
      <c r="G101" s="250"/>
      <c r="H101" s="245"/>
      <c r="I101" s="246"/>
    </row>
    <row r="102" spans="1:9" ht="15.75" customHeight="1">
      <c r="A102" s="312"/>
      <c r="B102" s="312"/>
      <c r="C102" s="24" t="s">
        <v>10</v>
      </c>
      <c r="D102" s="25"/>
      <c r="E102" s="25"/>
      <c r="F102" s="250"/>
      <c r="G102" s="250"/>
      <c r="H102" s="245"/>
      <c r="I102" s="246"/>
    </row>
    <row r="103" spans="1:9" ht="15.75" customHeight="1">
      <c r="A103" s="312"/>
      <c r="B103" s="312"/>
      <c r="C103" s="24" t="s">
        <v>11</v>
      </c>
      <c r="D103" s="25"/>
      <c r="E103" s="25"/>
      <c r="F103" s="251"/>
      <c r="G103" s="251"/>
      <c r="H103" s="247"/>
      <c r="I103" s="248"/>
    </row>
    <row r="104" spans="1:9" ht="15.75" customHeight="1">
      <c r="A104" s="312" t="s">
        <v>53</v>
      </c>
      <c r="B104" s="312" t="s">
        <v>54</v>
      </c>
      <c r="C104" s="24" t="s">
        <v>7</v>
      </c>
      <c r="D104" s="25">
        <f>SUM(D105:D108)</f>
        <v>507479.1</v>
      </c>
      <c r="E104" s="25">
        <f>SUM(E105:E108)</f>
        <v>194107.8</v>
      </c>
      <c r="F104" s="249"/>
      <c r="G104" s="249"/>
      <c r="H104" s="243"/>
      <c r="I104" s="244"/>
    </row>
    <row r="105" spans="1:9" ht="15.75" customHeight="1">
      <c r="A105" s="312"/>
      <c r="B105" s="312"/>
      <c r="C105" s="24" t="s">
        <v>8</v>
      </c>
      <c r="D105" s="25">
        <v>507479.1</v>
      </c>
      <c r="E105" s="25">
        <v>194107.8</v>
      </c>
      <c r="F105" s="250"/>
      <c r="G105" s="250"/>
      <c r="H105" s="245"/>
      <c r="I105" s="246"/>
    </row>
    <row r="106" spans="1:9" ht="15.75" customHeight="1">
      <c r="A106" s="312"/>
      <c r="B106" s="312"/>
      <c r="C106" s="24" t="s">
        <v>9</v>
      </c>
      <c r="D106" s="25"/>
      <c r="E106" s="25"/>
      <c r="F106" s="250"/>
      <c r="G106" s="250"/>
      <c r="H106" s="245"/>
      <c r="I106" s="246"/>
    </row>
    <row r="107" spans="1:9" ht="15.75" customHeight="1">
      <c r="A107" s="312"/>
      <c r="B107" s="312"/>
      <c r="C107" s="24" t="s">
        <v>10</v>
      </c>
      <c r="D107" s="25"/>
      <c r="E107" s="25"/>
      <c r="F107" s="250"/>
      <c r="G107" s="250"/>
      <c r="H107" s="245"/>
      <c r="I107" s="246"/>
    </row>
    <row r="108" spans="1:9" ht="15.75" customHeight="1">
      <c r="A108" s="312"/>
      <c r="B108" s="312"/>
      <c r="C108" s="24" t="s">
        <v>11</v>
      </c>
      <c r="D108" s="25"/>
      <c r="E108" s="25"/>
      <c r="F108" s="251"/>
      <c r="G108" s="251"/>
      <c r="H108" s="247"/>
      <c r="I108" s="248"/>
    </row>
    <row r="109" spans="1:9" ht="15.75" customHeight="1">
      <c r="A109" s="312" t="s">
        <v>55</v>
      </c>
      <c r="B109" s="312" t="s">
        <v>56</v>
      </c>
      <c r="C109" s="24" t="s">
        <v>7</v>
      </c>
      <c r="D109" s="25">
        <f>SUM(D110:D113)</f>
        <v>31019</v>
      </c>
      <c r="E109" s="25">
        <f>SUM(E110:E113)</f>
        <v>26716.6</v>
      </c>
      <c r="F109" s="249"/>
      <c r="G109" s="249"/>
      <c r="H109" s="243"/>
      <c r="I109" s="244"/>
    </row>
    <row r="110" spans="1:9" ht="15.75" customHeight="1">
      <c r="A110" s="312"/>
      <c r="B110" s="312"/>
      <c r="C110" s="24" t="s">
        <v>8</v>
      </c>
      <c r="D110" s="25">
        <v>180</v>
      </c>
      <c r="E110" s="25">
        <v>141.80000000000001</v>
      </c>
      <c r="F110" s="250"/>
      <c r="G110" s="250"/>
      <c r="H110" s="245"/>
      <c r="I110" s="246"/>
    </row>
    <row r="111" spans="1:9" ht="15.75" customHeight="1">
      <c r="A111" s="312"/>
      <c r="B111" s="312"/>
      <c r="C111" s="24" t="s">
        <v>9</v>
      </c>
      <c r="D111" s="25">
        <v>30839</v>
      </c>
      <c r="E111" s="25">
        <v>26574.799999999999</v>
      </c>
      <c r="F111" s="250"/>
      <c r="G111" s="250"/>
      <c r="H111" s="245"/>
      <c r="I111" s="246"/>
    </row>
    <row r="112" spans="1:9" ht="15.75" customHeight="1">
      <c r="A112" s="312"/>
      <c r="B112" s="312"/>
      <c r="C112" s="24" t="s">
        <v>10</v>
      </c>
      <c r="D112" s="25"/>
      <c r="E112" s="25"/>
      <c r="F112" s="250"/>
      <c r="G112" s="250"/>
      <c r="H112" s="245"/>
      <c r="I112" s="246"/>
    </row>
    <row r="113" spans="1:9" ht="15.75" customHeight="1">
      <c r="A113" s="312"/>
      <c r="B113" s="312"/>
      <c r="C113" s="24" t="s">
        <v>11</v>
      </c>
      <c r="D113" s="25"/>
      <c r="E113" s="25"/>
      <c r="F113" s="251"/>
      <c r="G113" s="251"/>
      <c r="H113" s="247"/>
      <c r="I113" s="248"/>
    </row>
    <row r="114" spans="1:9" ht="15.75" customHeight="1">
      <c r="A114" s="312" t="s">
        <v>57</v>
      </c>
      <c r="B114" s="312" t="s">
        <v>58</v>
      </c>
      <c r="C114" s="24" t="s">
        <v>7</v>
      </c>
      <c r="D114" s="25">
        <f>SUM(D115:D118)</f>
        <v>4316.5</v>
      </c>
      <c r="E114" s="25">
        <f>SUM(E115:E118)</f>
        <v>1948.3</v>
      </c>
      <c r="F114" s="249"/>
      <c r="G114" s="249"/>
      <c r="H114" s="243"/>
      <c r="I114" s="244"/>
    </row>
    <row r="115" spans="1:9" ht="15.75" customHeight="1">
      <c r="A115" s="312"/>
      <c r="B115" s="312"/>
      <c r="C115" s="24" t="s">
        <v>8</v>
      </c>
      <c r="D115" s="25">
        <v>0</v>
      </c>
      <c r="E115" s="25"/>
      <c r="F115" s="250"/>
      <c r="G115" s="250"/>
      <c r="H115" s="245"/>
      <c r="I115" s="246"/>
    </row>
    <row r="116" spans="1:9" ht="15.75" customHeight="1">
      <c r="A116" s="312"/>
      <c r="B116" s="312"/>
      <c r="C116" s="24" t="s">
        <v>9</v>
      </c>
      <c r="D116" s="25">
        <v>4316.5</v>
      </c>
      <c r="E116" s="25">
        <v>1948.3</v>
      </c>
      <c r="F116" s="250"/>
      <c r="G116" s="250"/>
      <c r="H116" s="245"/>
      <c r="I116" s="246"/>
    </row>
    <row r="117" spans="1:9" ht="15.75" customHeight="1">
      <c r="A117" s="312"/>
      <c r="B117" s="312"/>
      <c r="C117" s="24" t="s">
        <v>10</v>
      </c>
      <c r="D117" s="25"/>
      <c r="E117" s="25"/>
      <c r="F117" s="250"/>
      <c r="G117" s="250"/>
      <c r="H117" s="245"/>
      <c r="I117" s="246"/>
    </row>
    <row r="118" spans="1:9" ht="15.75" customHeight="1">
      <c r="A118" s="312"/>
      <c r="B118" s="312"/>
      <c r="C118" s="24" t="s">
        <v>11</v>
      </c>
      <c r="D118" s="25"/>
      <c r="E118" s="25"/>
      <c r="F118" s="251"/>
      <c r="G118" s="251"/>
      <c r="H118" s="247"/>
      <c r="I118" s="248"/>
    </row>
    <row r="119" spans="1:9" ht="15.75" customHeight="1">
      <c r="A119" s="312" t="s">
        <v>59</v>
      </c>
      <c r="B119" s="312" t="s">
        <v>60</v>
      </c>
      <c r="C119" s="24" t="s">
        <v>7</v>
      </c>
      <c r="D119" s="25">
        <f>SUM(D120:D123)</f>
        <v>62297.1</v>
      </c>
      <c r="E119" s="25">
        <f>SUM(E120:E123)</f>
        <v>26739.8</v>
      </c>
      <c r="F119" s="249"/>
      <c r="G119" s="249"/>
      <c r="H119" s="243"/>
      <c r="I119" s="244"/>
    </row>
    <row r="120" spans="1:9" ht="15.75" customHeight="1">
      <c r="A120" s="312"/>
      <c r="B120" s="312"/>
      <c r="C120" s="24" t="s">
        <v>8</v>
      </c>
      <c r="D120" s="25">
        <v>62297.1</v>
      </c>
      <c r="E120" s="25">
        <v>26739.8</v>
      </c>
      <c r="F120" s="250"/>
      <c r="G120" s="250"/>
      <c r="H120" s="245"/>
      <c r="I120" s="246"/>
    </row>
    <row r="121" spans="1:9" ht="15.75" customHeight="1">
      <c r="A121" s="312"/>
      <c r="B121" s="312"/>
      <c r="C121" s="24" t="s">
        <v>9</v>
      </c>
      <c r="D121" s="25"/>
      <c r="E121" s="25"/>
      <c r="F121" s="250"/>
      <c r="G121" s="250"/>
      <c r="H121" s="245"/>
      <c r="I121" s="246"/>
    </row>
    <row r="122" spans="1:9" ht="15.75" customHeight="1">
      <c r="A122" s="312"/>
      <c r="B122" s="312"/>
      <c r="C122" s="24" t="s">
        <v>10</v>
      </c>
      <c r="D122" s="25"/>
      <c r="E122" s="25"/>
      <c r="F122" s="250"/>
      <c r="G122" s="250"/>
      <c r="H122" s="245"/>
      <c r="I122" s="246"/>
    </row>
    <row r="123" spans="1:9" ht="15.75" customHeight="1">
      <c r="A123" s="312"/>
      <c r="B123" s="312"/>
      <c r="C123" s="24" t="s">
        <v>11</v>
      </c>
      <c r="D123" s="25"/>
      <c r="E123" s="25"/>
      <c r="F123" s="251"/>
      <c r="G123" s="251"/>
      <c r="H123" s="247"/>
      <c r="I123" s="248"/>
    </row>
    <row r="124" spans="1:9" ht="15.75" customHeight="1">
      <c r="A124" s="312" t="s">
        <v>61</v>
      </c>
      <c r="B124" s="312" t="s">
        <v>62</v>
      </c>
      <c r="C124" s="24" t="s">
        <v>7</v>
      </c>
      <c r="D124" s="25">
        <f>SUM(D125:D128)</f>
        <v>5725.2</v>
      </c>
      <c r="E124" s="25">
        <f>SUM(E125:E128)</f>
        <v>2705.2</v>
      </c>
      <c r="F124" s="249"/>
      <c r="G124" s="249"/>
      <c r="H124" s="243"/>
      <c r="I124" s="244"/>
    </row>
    <row r="125" spans="1:9" ht="15.75" customHeight="1">
      <c r="A125" s="312"/>
      <c r="B125" s="312"/>
      <c r="C125" s="24" t="s">
        <v>8</v>
      </c>
      <c r="D125" s="25">
        <v>4908</v>
      </c>
      <c r="E125" s="25">
        <v>2253.1</v>
      </c>
      <c r="F125" s="250"/>
      <c r="G125" s="250"/>
      <c r="H125" s="245"/>
      <c r="I125" s="246"/>
    </row>
    <row r="126" spans="1:9" ht="15.75" customHeight="1">
      <c r="A126" s="312"/>
      <c r="B126" s="312"/>
      <c r="C126" s="24" t="s">
        <v>9</v>
      </c>
      <c r="D126" s="25">
        <v>817.2</v>
      </c>
      <c r="E126" s="25">
        <v>452.1</v>
      </c>
      <c r="F126" s="250"/>
      <c r="G126" s="250"/>
      <c r="H126" s="245"/>
      <c r="I126" s="246"/>
    </row>
    <row r="127" spans="1:9" ht="15.75" customHeight="1">
      <c r="A127" s="312"/>
      <c r="B127" s="312"/>
      <c r="C127" s="24" t="s">
        <v>10</v>
      </c>
      <c r="D127" s="25"/>
      <c r="E127" s="25"/>
      <c r="F127" s="250"/>
      <c r="G127" s="250"/>
      <c r="H127" s="245"/>
      <c r="I127" s="246"/>
    </row>
    <row r="128" spans="1:9" ht="15.75" customHeight="1">
      <c r="A128" s="312"/>
      <c r="B128" s="312"/>
      <c r="C128" s="24" t="s">
        <v>11</v>
      </c>
      <c r="D128" s="25"/>
      <c r="E128" s="25"/>
      <c r="F128" s="251"/>
      <c r="G128" s="251"/>
      <c r="H128" s="247"/>
      <c r="I128" s="248"/>
    </row>
    <row r="129" spans="1:9" ht="25.5" customHeight="1">
      <c r="A129" s="232" t="s">
        <v>13</v>
      </c>
      <c r="B129" s="316" t="s">
        <v>63</v>
      </c>
      <c r="C129" s="18" t="s">
        <v>7</v>
      </c>
      <c r="D129" s="23">
        <f>SUM(D130:D133)</f>
        <v>74935.399999999994</v>
      </c>
      <c r="E129" s="23">
        <f>SUM(E130:E133)</f>
        <v>42489.5</v>
      </c>
      <c r="F129" s="249"/>
      <c r="G129" s="249"/>
      <c r="H129" s="243"/>
      <c r="I129" s="244"/>
    </row>
    <row r="130" spans="1:9" ht="25.5" customHeight="1">
      <c r="A130" s="232"/>
      <c r="B130" s="316"/>
      <c r="C130" s="18" t="s">
        <v>8</v>
      </c>
      <c r="D130" s="23">
        <f t="shared" ref="D130:E132" si="3">SUM(D135,D140,D145)</f>
        <v>10.4</v>
      </c>
      <c r="E130" s="23">
        <f t="shared" si="3"/>
        <v>0</v>
      </c>
      <c r="F130" s="250"/>
      <c r="G130" s="250"/>
      <c r="H130" s="245"/>
      <c r="I130" s="246"/>
    </row>
    <row r="131" spans="1:9" ht="25.5" customHeight="1">
      <c r="A131" s="232"/>
      <c r="B131" s="316"/>
      <c r="C131" s="18" t="s">
        <v>9</v>
      </c>
      <c r="D131" s="23">
        <f t="shared" si="3"/>
        <v>73688.2</v>
      </c>
      <c r="E131" s="23">
        <f t="shared" si="3"/>
        <v>41694.1</v>
      </c>
      <c r="F131" s="250"/>
      <c r="G131" s="250"/>
      <c r="H131" s="245"/>
      <c r="I131" s="246"/>
    </row>
    <row r="132" spans="1:9" ht="25.5" customHeight="1">
      <c r="A132" s="232"/>
      <c r="B132" s="316"/>
      <c r="C132" s="18" t="s">
        <v>10</v>
      </c>
      <c r="D132" s="23">
        <f t="shared" si="3"/>
        <v>1236.8</v>
      </c>
      <c r="E132" s="23">
        <f t="shared" si="3"/>
        <v>795.4</v>
      </c>
      <c r="F132" s="250"/>
      <c r="G132" s="250"/>
      <c r="H132" s="245"/>
      <c r="I132" s="246"/>
    </row>
    <row r="133" spans="1:9" ht="25.5" customHeight="1">
      <c r="A133" s="232"/>
      <c r="B133" s="316"/>
      <c r="C133" s="18" t="s">
        <v>11</v>
      </c>
      <c r="D133" s="23"/>
      <c r="E133" s="23"/>
      <c r="F133" s="251"/>
      <c r="G133" s="251"/>
      <c r="H133" s="247"/>
      <c r="I133" s="248"/>
    </row>
    <row r="134" spans="1:9" ht="15.75" customHeight="1">
      <c r="A134" s="312" t="s">
        <v>33</v>
      </c>
      <c r="B134" s="312" t="s">
        <v>64</v>
      </c>
      <c r="C134" s="24" t="s">
        <v>7</v>
      </c>
      <c r="D134" s="25">
        <f>SUM(D135:D138)</f>
        <v>6407</v>
      </c>
      <c r="E134" s="25">
        <f>SUM(E135:E138)</f>
        <v>4117.6000000000004</v>
      </c>
      <c r="F134" s="249"/>
      <c r="G134" s="249"/>
      <c r="H134" s="243"/>
      <c r="I134" s="244"/>
    </row>
    <row r="135" spans="1:9" ht="15.75" customHeight="1">
      <c r="A135" s="312"/>
      <c r="B135" s="312"/>
      <c r="C135" s="24" t="s">
        <v>8</v>
      </c>
      <c r="D135" s="25"/>
      <c r="E135" s="25"/>
      <c r="F135" s="250"/>
      <c r="G135" s="250"/>
      <c r="H135" s="245"/>
      <c r="I135" s="246"/>
    </row>
    <row r="136" spans="1:9" ht="15.75" customHeight="1">
      <c r="A136" s="312"/>
      <c r="B136" s="312"/>
      <c r="C136" s="24" t="s">
        <v>9</v>
      </c>
      <c r="D136" s="25">
        <v>6407</v>
      </c>
      <c r="E136" s="25">
        <v>4117.6000000000004</v>
      </c>
      <c r="F136" s="250"/>
      <c r="G136" s="250"/>
      <c r="H136" s="245"/>
      <c r="I136" s="246"/>
    </row>
    <row r="137" spans="1:9" ht="15.75" customHeight="1">
      <c r="A137" s="312"/>
      <c r="B137" s="312"/>
      <c r="C137" s="24" t="s">
        <v>10</v>
      </c>
      <c r="D137" s="25"/>
      <c r="E137" s="25"/>
      <c r="F137" s="250"/>
      <c r="G137" s="250"/>
      <c r="H137" s="245"/>
      <c r="I137" s="246"/>
    </row>
    <row r="138" spans="1:9" ht="15.75" customHeight="1">
      <c r="A138" s="312"/>
      <c r="B138" s="312"/>
      <c r="C138" s="24" t="s">
        <v>11</v>
      </c>
      <c r="D138" s="25"/>
      <c r="E138" s="25"/>
      <c r="F138" s="251"/>
      <c r="G138" s="251"/>
      <c r="H138" s="247"/>
      <c r="I138" s="248"/>
    </row>
    <row r="139" spans="1:9" ht="15.75" customHeight="1">
      <c r="A139" s="312" t="s">
        <v>65</v>
      </c>
      <c r="B139" s="312" t="s">
        <v>66</v>
      </c>
      <c r="C139" s="24" t="s">
        <v>7</v>
      </c>
      <c r="D139" s="25">
        <f>SUM(D140:D143)</f>
        <v>1236.8</v>
      </c>
      <c r="E139" s="25">
        <f>SUM(E140:E143)</f>
        <v>795.4</v>
      </c>
      <c r="F139" s="249"/>
      <c r="G139" s="249"/>
      <c r="H139" s="243"/>
      <c r="I139" s="244"/>
    </row>
    <row r="140" spans="1:9" ht="15.75" customHeight="1">
      <c r="A140" s="312"/>
      <c r="B140" s="312"/>
      <c r="C140" s="24" t="s">
        <v>8</v>
      </c>
      <c r="D140" s="25"/>
      <c r="E140" s="25"/>
      <c r="F140" s="250"/>
      <c r="G140" s="250"/>
      <c r="H140" s="245"/>
      <c r="I140" s="246"/>
    </row>
    <row r="141" spans="1:9" ht="15.75" customHeight="1">
      <c r="A141" s="312"/>
      <c r="B141" s="312"/>
      <c r="C141" s="24" t="s">
        <v>9</v>
      </c>
      <c r="D141" s="25"/>
      <c r="E141" s="25"/>
      <c r="F141" s="250"/>
      <c r="G141" s="250"/>
      <c r="H141" s="245"/>
      <c r="I141" s="246"/>
    </row>
    <row r="142" spans="1:9" ht="15.75" customHeight="1">
      <c r="A142" s="312"/>
      <c r="B142" s="312"/>
      <c r="C142" s="24" t="s">
        <v>10</v>
      </c>
      <c r="D142" s="25">
        <v>1236.8</v>
      </c>
      <c r="E142" s="25">
        <v>795.4</v>
      </c>
      <c r="F142" s="250"/>
      <c r="G142" s="250"/>
      <c r="H142" s="245"/>
      <c r="I142" s="246"/>
    </row>
    <row r="143" spans="1:9" ht="15.75" customHeight="1">
      <c r="A143" s="312"/>
      <c r="B143" s="312"/>
      <c r="C143" s="24" t="s">
        <v>11</v>
      </c>
      <c r="D143" s="25"/>
      <c r="E143" s="25"/>
      <c r="F143" s="251"/>
      <c r="G143" s="251"/>
      <c r="H143" s="247"/>
      <c r="I143" s="248"/>
    </row>
    <row r="144" spans="1:9" ht="15.75" customHeight="1">
      <c r="A144" s="312" t="s">
        <v>67</v>
      </c>
      <c r="B144" s="312" t="s">
        <v>68</v>
      </c>
      <c r="C144" s="24" t="s">
        <v>7</v>
      </c>
      <c r="D144" s="25">
        <f>SUM(D145:D148)</f>
        <v>67291.599999999991</v>
      </c>
      <c r="E144" s="25">
        <f>SUM(E145:E148)</f>
        <v>37576.5</v>
      </c>
      <c r="F144" s="249"/>
      <c r="G144" s="249"/>
      <c r="H144" s="243"/>
      <c r="I144" s="244"/>
    </row>
    <row r="145" spans="1:9" ht="15.75" customHeight="1">
      <c r="A145" s="312"/>
      <c r="B145" s="312"/>
      <c r="C145" s="24" t="s">
        <v>8</v>
      </c>
      <c r="D145" s="25">
        <v>10.4</v>
      </c>
      <c r="E145" s="25"/>
      <c r="F145" s="250"/>
      <c r="G145" s="250"/>
      <c r="H145" s="245"/>
      <c r="I145" s="246"/>
    </row>
    <row r="146" spans="1:9" ht="15.75" customHeight="1">
      <c r="A146" s="312"/>
      <c r="B146" s="312"/>
      <c r="C146" s="24" t="s">
        <v>9</v>
      </c>
      <c r="D146" s="25">
        <v>67281.2</v>
      </c>
      <c r="E146" s="25">
        <v>37576.5</v>
      </c>
      <c r="F146" s="250"/>
      <c r="G146" s="250"/>
      <c r="H146" s="245"/>
      <c r="I146" s="246"/>
    </row>
    <row r="147" spans="1:9" ht="15.75" customHeight="1">
      <c r="A147" s="312"/>
      <c r="B147" s="312"/>
      <c r="C147" s="24" t="s">
        <v>10</v>
      </c>
      <c r="D147" s="25"/>
      <c r="E147" s="25"/>
      <c r="F147" s="250"/>
      <c r="G147" s="250"/>
      <c r="H147" s="245"/>
      <c r="I147" s="246"/>
    </row>
    <row r="148" spans="1:9" ht="15.75" customHeight="1">
      <c r="A148" s="312"/>
      <c r="B148" s="312"/>
      <c r="C148" s="24" t="s">
        <v>11</v>
      </c>
      <c r="D148" s="25"/>
      <c r="E148" s="25"/>
      <c r="F148" s="251"/>
      <c r="G148" s="251"/>
      <c r="H148" s="247"/>
      <c r="I148" s="248"/>
    </row>
    <row r="149" spans="1:9" ht="29.25" customHeight="1">
      <c r="A149" s="316" t="s">
        <v>25</v>
      </c>
      <c r="B149" s="316" t="s">
        <v>69</v>
      </c>
      <c r="C149" s="18" t="s">
        <v>7</v>
      </c>
      <c r="D149" s="23">
        <f>SUM(D150:D153)</f>
        <v>80366.299999999988</v>
      </c>
      <c r="E149" s="23">
        <f>SUM(E150:E153)</f>
        <v>33376.6</v>
      </c>
      <c r="F149" s="249"/>
      <c r="G149" s="249"/>
      <c r="H149" s="243"/>
      <c r="I149" s="244"/>
    </row>
    <row r="150" spans="1:9" ht="29.25" customHeight="1">
      <c r="A150" s="316"/>
      <c r="B150" s="316"/>
      <c r="C150" s="18" t="s">
        <v>8</v>
      </c>
      <c r="D150" s="23">
        <f>SUM(D155,D160)</f>
        <v>80366.299999999988</v>
      </c>
      <c r="E150" s="23">
        <f>SUM(E155,E160)</f>
        <v>33376.6</v>
      </c>
      <c r="F150" s="250"/>
      <c r="G150" s="250"/>
      <c r="H150" s="245"/>
      <c r="I150" s="246"/>
    </row>
    <row r="151" spans="1:9" ht="29.25" customHeight="1">
      <c r="A151" s="316"/>
      <c r="B151" s="316"/>
      <c r="C151" s="18" t="s">
        <v>9</v>
      </c>
      <c r="D151" s="23"/>
      <c r="E151" s="23"/>
      <c r="F151" s="250"/>
      <c r="G151" s="250"/>
      <c r="H151" s="245"/>
      <c r="I151" s="246"/>
    </row>
    <row r="152" spans="1:9" ht="29.25" customHeight="1">
      <c r="A152" s="316"/>
      <c r="B152" s="316"/>
      <c r="C152" s="18" t="s">
        <v>10</v>
      </c>
      <c r="D152" s="23"/>
      <c r="E152" s="23"/>
      <c r="F152" s="250"/>
      <c r="G152" s="250"/>
      <c r="H152" s="245"/>
      <c r="I152" s="246"/>
    </row>
    <row r="153" spans="1:9" ht="29.25" customHeight="1">
      <c r="A153" s="316"/>
      <c r="B153" s="316"/>
      <c r="C153" s="18" t="s">
        <v>11</v>
      </c>
      <c r="D153" s="23"/>
      <c r="E153" s="23"/>
      <c r="F153" s="251"/>
      <c r="G153" s="251"/>
      <c r="H153" s="247"/>
      <c r="I153" s="248"/>
    </row>
    <row r="154" spans="1:9" ht="21.75" customHeight="1">
      <c r="A154" s="312" t="s">
        <v>70</v>
      </c>
      <c r="B154" s="312" t="s">
        <v>71</v>
      </c>
      <c r="C154" s="24" t="s">
        <v>7</v>
      </c>
      <c r="D154" s="25">
        <f>SUM(D155:D158)</f>
        <v>37460.199999999997</v>
      </c>
      <c r="E154" s="25">
        <f>SUM(E155:E158)</f>
        <v>15211.4</v>
      </c>
      <c r="F154" s="249"/>
      <c r="G154" s="249"/>
      <c r="H154" s="243"/>
      <c r="I154" s="244"/>
    </row>
    <row r="155" spans="1:9" ht="21.75" customHeight="1">
      <c r="A155" s="312"/>
      <c r="B155" s="312"/>
      <c r="C155" s="24" t="s">
        <v>8</v>
      </c>
      <c r="D155" s="25">
        <v>37460.199999999997</v>
      </c>
      <c r="E155" s="25">
        <v>15211.4</v>
      </c>
      <c r="F155" s="250"/>
      <c r="G155" s="250"/>
      <c r="H155" s="245"/>
      <c r="I155" s="246"/>
    </row>
    <row r="156" spans="1:9" ht="21.75" customHeight="1">
      <c r="A156" s="312"/>
      <c r="B156" s="312"/>
      <c r="C156" s="24" t="s">
        <v>9</v>
      </c>
      <c r="D156" s="25"/>
      <c r="E156" s="25"/>
      <c r="F156" s="250"/>
      <c r="G156" s="250"/>
      <c r="H156" s="245"/>
      <c r="I156" s="246"/>
    </row>
    <row r="157" spans="1:9" ht="21.75" customHeight="1">
      <c r="A157" s="312"/>
      <c r="B157" s="312"/>
      <c r="C157" s="24" t="s">
        <v>10</v>
      </c>
      <c r="D157" s="25"/>
      <c r="E157" s="25"/>
      <c r="F157" s="250"/>
      <c r="G157" s="250"/>
      <c r="H157" s="245"/>
      <c r="I157" s="246"/>
    </row>
    <row r="158" spans="1:9" ht="21.75" customHeight="1">
      <c r="A158" s="312"/>
      <c r="B158" s="312"/>
      <c r="C158" s="24" t="s">
        <v>11</v>
      </c>
      <c r="D158" s="25"/>
      <c r="E158" s="25"/>
      <c r="F158" s="251"/>
      <c r="G158" s="251"/>
      <c r="H158" s="247"/>
      <c r="I158" s="248"/>
    </row>
    <row r="159" spans="1:9" ht="15.75" customHeight="1">
      <c r="A159" s="312" t="s">
        <v>73</v>
      </c>
      <c r="B159" s="312" t="s">
        <v>72</v>
      </c>
      <c r="C159" s="24" t="s">
        <v>7</v>
      </c>
      <c r="D159" s="25">
        <f>SUM(D160:D163)</f>
        <v>42906.1</v>
      </c>
      <c r="E159" s="25">
        <f>SUM(E160:E163)</f>
        <v>18165.2</v>
      </c>
      <c r="F159" s="249"/>
      <c r="G159" s="249"/>
      <c r="H159" s="243"/>
      <c r="I159" s="244"/>
    </row>
    <row r="160" spans="1:9" ht="15.75" customHeight="1">
      <c r="A160" s="312"/>
      <c r="B160" s="312"/>
      <c r="C160" s="24" t="s">
        <v>8</v>
      </c>
      <c r="D160" s="25">
        <v>42906.1</v>
      </c>
      <c r="E160" s="25">
        <v>18165.2</v>
      </c>
      <c r="F160" s="250"/>
      <c r="G160" s="250"/>
      <c r="H160" s="245"/>
      <c r="I160" s="246"/>
    </row>
    <row r="161" spans="1:9" ht="15.75" customHeight="1">
      <c r="A161" s="312"/>
      <c r="B161" s="312"/>
      <c r="C161" s="24" t="s">
        <v>9</v>
      </c>
      <c r="D161" s="25"/>
      <c r="E161" s="25"/>
      <c r="F161" s="250"/>
      <c r="G161" s="250"/>
      <c r="H161" s="245"/>
      <c r="I161" s="246"/>
    </row>
    <row r="162" spans="1:9" ht="15.75" customHeight="1">
      <c r="A162" s="312"/>
      <c r="B162" s="312"/>
      <c r="C162" s="24" t="s">
        <v>10</v>
      </c>
      <c r="D162" s="25"/>
      <c r="E162" s="25"/>
      <c r="F162" s="250"/>
      <c r="G162" s="250"/>
      <c r="H162" s="245"/>
      <c r="I162" s="246"/>
    </row>
    <row r="163" spans="1:9" ht="15.75" customHeight="1">
      <c r="A163" s="312"/>
      <c r="B163" s="312"/>
      <c r="C163" s="24" t="s">
        <v>11</v>
      </c>
      <c r="D163" s="25"/>
      <c r="E163" s="25"/>
      <c r="F163" s="251"/>
      <c r="G163" s="251"/>
      <c r="H163" s="247"/>
      <c r="I163" s="248"/>
    </row>
    <row r="164" spans="1:9" ht="15.75" customHeight="1">
      <c r="A164" s="336" t="s">
        <v>442</v>
      </c>
      <c r="B164" s="336"/>
      <c r="C164" s="186" t="s">
        <v>7</v>
      </c>
      <c r="D164" s="21">
        <f>SUM(D165:D168)</f>
        <v>2059097.7</v>
      </c>
      <c r="E164" s="21">
        <f>SUM(E165:E168)</f>
        <v>1044729.1</v>
      </c>
      <c r="F164" s="249"/>
      <c r="G164" s="249"/>
      <c r="H164" s="243"/>
      <c r="I164" s="244"/>
    </row>
    <row r="165" spans="1:9" ht="15.75" customHeight="1">
      <c r="A165" s="336"/>
      <c r="B165" s="336"/>
      <c r="C165" s="186" t="s">
        <v>8</v>
      </c>
      <c r="D165" s="21">
        <f>SUM(D80,D130,D150)</f>
        <v>804657.5</v>
      </c>
      <c r="E165" s="21">
        <f>SUM(E80,E130,E150)</f>
        <v>320230.59999999992</v>
      </c>
      <c r="F165" s="250"/>
      <c r="G165" s="250"/>
      <c r="H165" s="245"/>
      <c r="I165" s="246"/>
    </row>
    <row r="166" spans="1:9" ht="15.75" customHeight="1">
      <c r="A166" s="336"/>
      <c r="B166" s="336"/>
      <c r="C166" s="186" t="s">
        <v>9</v>
      </c>
      <c r="D166" s="21">
        <f t="shared" ref="D166:E166" si="4">SUM(D81,D131,D151)</f>
        <v>1253203.3999999999</v>
      </c>
      <c r="E166" s="21">
        <f t="shared" si="4"/>
        <v>723703.10000000009</v>
      </c>
      <c r="F166" s="250"/>
      <c r="G166" s="250"/>
      <c r="H166" s="245"/>
      <c r="I166" s="246"/>
    </row>
    <row r="167" spans="1:9" ht="15.75" customHeight="1">
      <c r="A167" s="336"/>
      <c r="B167" s="336"/>
      <c r="C167" s="186" t="s">
        <v>10</v>
      </c>
      <c r="D167" s="21">
        <f t="shared" ref="D167:E167" si="5">SUM(D82,D132,D152)</f>
        <v>1236.8</v>
      </c>
      <c r="E167" s="21">
        <f t="shared" si="5"/>
        <v>795.4</v>
      </c>
      <c r="F167" s="250"/>
      <c r="G167" s="250"/>
      <c r="H167" s="245"/>
      <c r="I167" s="246"/>
    </row>
    <row r="168" spans="1:9" ht="15.75" customHeight="1">
      <c r="A168" s="336"/>
      <c r="B168" s="336"/>
      <c r="C168" s="186" t="s">
        <v>11</v>
      </c>
      <c r="D168" s="21">
        <f t="shared" ref="D168:E168" si="6">SUM(D83,D133,D153)</f>
        <v>0</v>
      </c>
      <c r="E168" s="21">
        <f t="shared" si="6"/>
        <v>0</v>
      </c>
      <c r="F168" s="251"/>
      <c r="G168" s="251"/>
      <c r="H168" s="247"/>
      <c r="I168" s="248"/>
    </row>
    <row r="169" spans="1:9" ht="18" customHeight="1">
      <c r="A169" s="336" t="s">
        <v>74</v>
      </c>
      <c r="B169" s="336"/>
      <c r="C169" s="20" t="s">
        <v>7</v>
      </c>
      <c r="D169" s="21">
        <f>SUM(D170:D173)</f>
        <v>2128041.8999999994</v>
      </c>
      <c r="E169" s="21">
        <f>SUM(E170:E173)</f>
        <v>1052534.5</v>
      </c>
      <c r="F169" s="249"/>
      <c r="G169" s="249"/>
      <c r="H169" s="243"/>
      <c r="I169" s="244"/>
    </row>
    <row r="170" spans="1:9">
      <c r="A170" s="336"/>
      <c r="B170" s="336"/>
      <c r="C170" s="20" t="s">
        <v>8</v>
      </c>
      <c r="D170" s="21">
        <f>SUM(D58,D74,D165)</f>
        <v>873601.7</v>
      </c>
      <c r="E170" s="21">
        <f>SUM(E58,E74,E165)</f>
        <v>328035.99999999994</v>
      </c>
      <c r="F170" s="250"/>
      <c r="G170" s="250"/>
      <c r="H170" s="245"/>
      <c r="I170" s="246"/>
    </row>
    <row r="171" spans="1:9">
      <c r="A171" s="336"/>
      <c r="B171" s="336"/>
      <c r="C171" s="20" t="s">
        <v>9</v>
      </c>
      <c r="D171" s="21">
        <f>SUM(D59,D75,D166)</f>
        <v>1253203.3999999999</v>
      </c>
      <c r="E171" s="21">
        <f>SUM(E59,E75,E166)</f>
        <v>723703.10000000009</v>
      </c>
      <c r="F171" s="250"/>
      <c r="G171" s="250"/>
      <c r="H171" s="245"/>
      <c r="I171" s="246"/>
    </row>
    <row r="172" spans="1:9">
      <c r="A172" s="336"/>
      <c r="B172" s="336"/>
      <c r="C172" s="20" t="s">
        <v>10</v>
      </c>
      <c r="D172" s="21">
        <f>SUM(D60,D76,D167)</f>
        <v>1236.8</v>
      </c>
      <c r="E172" s="21">
        <f>SUM(E60,E76,E167)</f>
        <v>795.4</v>
      </c>
      <c r="F172" s="250"/>
      <c r="G172" s="250"/>
      <c r="H172" s="245"/>
      <c r="I172" s="246"/>
    </row>
    <row r="173" spans="1:9" ht="17.25" customHeight="1">
      <c r="A173" s="336"/>
      <c r="B173" s="336"/>
      <c r="C173" s="20" t="s">
        <v>11</v>
      </c>
      <c r="D173" s="21">
        <f>SUM(D61,D77,D168)</f>
        <v>0</v>
      </c>
      <c r="E173" s="21">
        <f>SUM(E61,E77,E168)</f>
        <v>0</v>
      </c>
      <c r="F173" s="251"/>
      <c r="G173" s="251"/>
      <c r="H173" s="247"/>
      <c r="I173" s="248"/>
    </row>
    <row r="174" spans="1:9" ht="17.25" customHeight="1">
      <c r="A174" s="253" t="s">
        <v>20</v>
      </c>
      <c r="B174" s="253"/>
      <c r="C174" s="20" t="s">
        <v>7</v>
      </c>
      <c r="D174" s="23">
        <f>SUM(D175:D178)</f>
        <v>65969.657700000011</v>
      </c>
      <c r="E174" s="23">
        <f>SUM(E175:E178)</f>
        <v>22362.045700000002</v>
      </c>
      <c r="F174" s="249"/>
      <c r="G174" s="249"/>
      <c r="H174" s="243"/>
      <c r="I174" s="244"/>
    </row>
    <row r="175" spans="1:9" ht="17.25" customHeight="1">
      <c r="A175" s="253"/>
      <c r="B175" s="253"/>
      <c r="C175" s="20" t="s">
        <v>8</v>
      </c>
      <c r="D175" s="23">
        <f>SUM(D180,D185,D190,D195,D200,D205,D210)</f>
        <v>14078.254000000001</v>
      </c>
      <c r="E175" s="23">
        <f>SUM(E180,E185,E190,E195,E200,E205,E210)</f>
        <v>1474.7879999999998</v>
      </c>
      <c r="F175" s="250"/>
      <c r="G175" s="250"/>
      <c r="H175" s="245"/>
      <c r="I175" s="246"/>
    </row>
    <row r="176" spans="1:9" ht="17.25" customHeight="1">
      <c r="A176" s="253"/>
      <c r="B176" s="253"/>
      <c r="C176" s="20" t="s">
        <v>9</v>
      </c>
      <c r="D176" s="23">
        <f t="shared" ref="D176:E176" si="7">SUM(D181,D191,D196,D201,D206,D211)</f>
        <v>33427.586000000003</v>
      </c>
      <c r="E176" s="23">
        <f t="shared" si="7"/>
        <v>14324.09</v>
      </c>
      <c r="F176" s="250"/>
      <c r="G176" s="250"/>
      <c r="H176" s="245"/>
      <c r="I176" s="246"/>
    </row>
    <row r="177" spans="1:9" ht="17.25" customHeight="1">
      <c r="A177" s="253"/>
      <c r="B177" s="253"/>
      <c r="C177" s="20" t="s">
        <v>10</v>
      </c>
      <c r="D177" s="23">
        <f t="shared" ref="D177:E177" si="8">SUM(D182,D192,D197,D202,D207,D212)</f>
        <v>18463.8177</v>
      </c>
      <c r="E177" s="23">
        <f t="shared" si="8"/>
        <v>6563.1677</v>
      </c>
      <c r="F177" s="250"/>
      <c r="G177" s="250"/>
      <c r="H177" s="245"/>
      <c r="I177" s="246"/>
    </row>
    <row r="178" spans="1:9" ht="17.25" customHeight="1">
      <c r="A178" s="253"/>
      <c r="B178" s="253"/>
      <c r="C178" s="20" t="s">
        <v>11</v>
      </c>
      <c r="D178" s="23"/>
      <c r="E178" s="23"/>
      <c r="F178" s="251"/>
      <c r="G178" s="251"/>
      <c r="H178" s="247"/>
      <c r="I178" s="248"/>
    </row>
    <row r="179" spans="1:9" ht="17.25" customHeight="1">
      <c r="A179" s="316" t="s">
        <v>6</v>
      </c>
      <c r="B179" s="383" t="s">
        <v>75</v>
      </c>
      <c r="C179" s="24" t="s">
        <v>7</v>
      </c>
      <c r="D179" s="29">
        <f>SUM(D180:D183)</f>
        <v>4277.8190000000004</v>
      </c>
      <c r="E179" s="29">
        <f>SUM(E180:E183)</f>
        <v>204.76599999999999</v>
      </c>
      <c r="F179" s="236" t="s">
        <v>83</v>
      </c>
      <c r="G179" s="237" t="s">
        <v>84</v>
      </c>
      <c r="H179" s="404" t="s">
        <v>85</v>
      </c>
      <c r="I179" s="404"/>
    </row>
    <row r="180" spans="1:9" ht="17.25" customHeight="1">
      <c r="A180" s="316"/>
      <c r="B180" s="383"/>
      <c r="C180" s="24" t="s">
        <v>8</v>
      </c>
      <c r="D180" s="29">
        <v>4277.8190000000004</v>
      </c>
      <c r="E180" s="29">
        <v>204.76599999999999</v>
      </c>
      <c r="F180" s="236"/>
      <c r="G180" s="403"/>
      <c r="H180" s="404"/>
      <c r="I180" s="404"/>
    </row>
    <row r="181" spans="1:9" ht="17.25" customHeight="1">
      <c r="A181" s="316"/>
      <c r="B181" s="383"/>
      <c r="C181" s="24" t="s">
        <v>9</v>
      </c>
      <c r="D181" s="29"/>
      <c r="E181" s="29"/>
      <c r="F181" s="236"/>
      <c r="G181" s="403"/>
      <c r="H181" s="404"/>
      <c r="I181" s="404"/>
    </row>
    <row r="182" spans="1:9" ht="17.25" customHeight="1">
      <c r="A182" s="316"/>
      <c r="B182" s="383"/>
      <c r="C182" s="24" t="s">
        <v>10</v>
      </c>
      <c r="D182" s="29"/>
      <c r="E182" s="29"/>
      <c r="F182" s="236"/>
      <c r="G182" s="403"/>
      <c r="H182" s="404"/>
      <c r="I182" s="404"/>
    </row>
    <row r="183" spans="1:9" ht="17.25" customHeight="1">
      <c r="A183" s="316"/>
      <c r="B183" s="383"/>
      <c r="C183" s="24" t="s">
        <v>11</v>
      </c>
      <c r="D183" s="29"/>
      <c r="E183" s="29"/>
      <c r="F183" s="236"/>
      <c r="G183" s="403"/>
      <c r="H183" s="404"/>
      <c r="I183" s="404"/>
    </row>
    <row r="184" spans="1:9" ht="17.25" customHeight="1">
      <c r="A184" s="312">
        <v>2</v>
      </c>
      <c r="B184" s="312" t="s">
        <v>76</v>
      </c>
      <c r="C184" s="24" t="s">
        <v>7</v>
      </c>
      <c r="D184" s="29">
        <v>480.68873000000002</v>
      </c>
      <c r="E184" s="29">
        <v>359.55399999999997</v>
      </c>
      <c r="F184" s="236" t="s">
        <v>86</v>
      </c>
      <c r="G184" s="237" t="s">
        <v>87</v>
      </c>
      <c r="H184" s="238" t="s">
        <v>85</v>
      </c>
      <c r="I184" s="238"/>
    </row>
    <row r="185" spans="1:9" ht="17.25" customHeight="1">
      <c r="A185" s="312"/>
      <c r="B185" s="312"/>
      <c r="C185" s="24" t="s">
        <v>8</v>
      </c>
      <c r="D185" s="29">
        <v>480.68900000000002</v>
      </c>
      <c r="E185" s="30">
        <v>359.55399999999997</v>
      </c>
      <c r="F185" s="236"/>
      <c r="G185" s="403"/>
      <c r="H185" s="238"/>
      <c r="I185" s="238"/>
    </row>
    <row r="186" spans="1:9" ht="17.25" customHeight="1">
      <c r="A186" s="312"/>
      <c r="B186" s="312"/>
      <c r="C186" s="24" t="s">
        <v>9</v>
      </c>
      <c r="D186" s="29"/>
      <c r="E186" s="29"/>
      <c r="F186" s="236"/>
      <c r="G186" s="403"/>
      <c r="H186" s="238"/>
      <c r="I186" s="238"/>
    </row>
    <row r="187" spans="1:9" ht="17.25" customHeight="1">
      <c r="A187" s="312"/>
      <c r="B187" s="312"/>
      <c r="C187" s="24" t="s">
        <v>10</v>
      </c>
      <c r="D187" s="29"/>
      <c r="E187" s="29"/>
      <c r="F187" s="236"/>
      <c r="G187" s="403"/>
      <c r="H187" s="238"/>
      <c r="I187" s="238"/>
    </row>
    <row r="188" spans="1:9" ht="17.25" customHeight="1">
      <c r="A188" s="312"/>
      <c r="B188" s="312"/>
      <c r="C188" s="24" t="s">
        <v>11</v>
      </c>
      <c r="D188" s="29"/>
      <c r="E188" s="29"/>
      <c r="F188" s="236"/>
      <c r="G188" s="403"/>
      <c r="H188" s="238"/>
      <c r="I188" s="238"/>
    </row>
    <row r="189" spans="1:9" ht="17.25" customHeight="1">
      <c r="A189" s="316">
        <v>3</v>
      </c>
      <c r="B189" s="383" t="s">
        <v>77</v>
      </c>
      <c r="C189" s="24" t="s">
        <v>7</v>
      </c>
      <c r="D189" s="29">
        <v>654.18600000000004</v>
      </c>
      <c r="E189" s="29">
        <v>0</v>
      </c>
      <c r="F189" s="236" t="s">
        <v>83</v>
      </c>
      <c r="G189" s="237" t="s">
        <v>88</v>
      </c>
      <c r="H189" s="238" t="s">
        <v>85</v>
      </c>
      <c r="I189" s="239"/>
    </row>
    <row r="190" spans="1:9" ht="17.25" customHeight="1">
      <c r="A190" s="316"/>
      <c r="B190" s="383"/>
      <c r="C190" s="24" t="s">
        <v>8</v>
      </c>
      <c r="D190" s="29">
        <v>654.18600000000004</v>
      </c>
      <c r="E190" s="29">
        <v>0</v>
      </c>
      <c r="F190" s="236"/>
      <c r="G190" s="237"/>
      <c r="H190" s="239"/>
      <c r="I190" s="239"/>
    </row>
    <row r="191" spans="1:9" ht="17.25" customHeight="1">
      <c r="A191" s="316"/>
      <c r="B191" s="383"/>
      <c r="C191" s="24" t="s">
        <v>9</v>
      </c>
      <c r="D191" s="29"/>
      <c r="E191" s="29"/>
      <c r="F191" s="236"/>
      <c r="G191" s="237"/>
      <c r="H191" s="239"/>
      <c r="I191" s="239"/>
    </row>
    <row r="192" spans="1:9" ht="17.25" customHeight="1">
      <c r="A192" s="316"/>
      <c r="B192" s="383"/>
      <c r="C192" s="24" t="s">
        <v>10</v>
      </c>
      <c r="D192" s="29"/>
      <c r="E192" s="29"/>
      <c r="F192" s="236"/>
      <c r="G192" s="237"/>
      <c r="H192" s="239"/>
      <c r="I192" s="239"/>
    </row>
    <row r="193" spans="1:9" ht="15" customHeight="1">
      <c r="A193" s="316"/>
      <c r="B193" s="383"/>
      <c r="C193" s="24" t="s">
        <v>11</v>
      </c>
      <c r="D193" s="29"/>
      <c r="E193" s="29"/>
      <c r="F193" s="236"/>
      <c r="G193" s="237"/>
      <c r="H193" s="239"/>
      <c r="I193" s="239"/>
    </row>
    <row r="194" spans="1:9">
      <c r="A194" s="312">
        <v>4</v>
      </c>
      <c r="B194" s="383" t="s">
        <v>78</v>
      </c>
      <c r="C194" s="24" t="s">
        <v>7</v>
      </c>
      <c r="D194" s="29">
        <v>948.36599999999999</v>
      </c>
      <c r="E194" s="29">
        <v>0</v>
      </c>
      <c r="F194" s="236" t="s">
        <v>89</v>
      </c>
      <c r="G194" s="237" t="s">
        <v>90</v>
      </c>
      <c r="H194" s="238" t="s">
        <v>85</v>
      </c>
      <c r="I194" s="238"/>
    </row>
    <row r="195" spans="1:9">
      <c r="A195" s="312"/>
      <c r="B195" s="383"/>
      <c r="C195" s="24" t="s">
        <v>8</v>
      </c>
      <c r="D195" s="29">
        <v>948.36599999999999</v>
      </c>
      <c r="E195" s="29">
        <v>0</v>
      </c>
      <c r="F195" s="236"/>
      <c r="G195" s="403"/>
      <c r="H195" s="238"/>
      <c r="I195" s="238"/>
    </row>
    <row r="196" spans="1:9">
      <c r="A196" s="312"/>
      <c r="B196" s="383"/>
      <c r="C196" s="24" t="s">
        <v>9</v>
      </c>
      <c r="D196" s="29"/>
      <c r="E196" s="29"/>
      <c r="F196" s="236"/>
      <c r="G196" s="403"/>
      <c r="H196" s="238"/>
      <c r="I196" s="238"/>
    </row>
    <row r="197" spans="1:9">
      <c r="A197" s="312"/>
      <c r="B197" s="383"/>
      <c r="C197" s="24" t="s">
        <v>10</v>
      </c>
      <c r="D197" s="29"/>
      <c r="E197" s="29"/>
      <c r="F197" s="236"/>
      <c r="G197" s="403"/>
      <c r="H197" s="238"/>
      <c r="I197" s="238"/>
    </row>
    <row r="198" spans="1:9">
      <c r="A198" s="312"/>
      <c r="B198" s="383"/>
      <c r="C198" s="24" t="s">
        <v>11</v>
      </c>
      <c r="D198" s="29"/>
      <c r="E198" s="29"/>
      <c r="F198" s="236"/>
      <c r="G198" s="403"/>
      <c r="H198" s="238"/>
      <c r="I198" s="238"/>
    </row>
    <row r="199" spans="1:9" ht="18" customHeight="1">
      <c r="A199" s="316">
        <v>5</v>
      </c>
      <c r="B199" s="383" t="s">
        <v>79</v>
      </c>
      <c r="C199" s="24" t="s">
        <v>7</v>
      </c>
      <c r="D199" s="29">
        <f>SUM(D200:D203)</f>
        <v>7664.1877000000004</v>
      </c>
      <c r="E199" s="29">
        <v>7373.9920000000002</v>
      </c>
      <c r="F199" s="236" t="s">
        <v>83</v>
      </c>
      <c r="G199" s="237" t="s">
        <v>91</v>
      </c>
      <c r="H199" s="238" t="s">
        <v>85</v>
      </c>
      <c r="I199" s="239"/>
    </row>
    <row r="200" spans="1:9">
      <c r="A200" s="316"/>
      <c r="B200" s="383"/>
      <c r="C200" s="24" t="s">
        <v>8</v>
      </c>
      <c r="D200" s="29">
        <v>1101.02</v>
      </c>
      <c r="E200" s="29">
        <v>810.82</v>
      </c>
      <c r="F200" s="236"/>
      <c r="G200" s="237"/>
      <c r="H200" s="239"/>
      <c r="I200" s="239"/>
    </row>
    <row r="201" spans="1:9">
      <c r="A201" s="316"/>
      <c r="B201" s="383"/>
      <c r="C201" s="24" t="s">
        <v>9</v>
      </c>
      <c r="D201" s="29"/>
      <c r="E201" s="29"/>
      <c r="F201" s="236"/>
      <c r="G201" s="237"/>
      <c r="H201" s="239"/>
      <c r="I201" s="239"/>
    </row>
    <row r="202" spans="1:9">
      <c r="A202" s="316"/>
      <c r="B202" s="383"/>
      <c r="C202" s="24" t="s">
        <v>10</v>
      </c>
      <c r="D202" s="29">
        <v>6563.1677</v>
      </c>
      <c r="E202" s="29">
        <v>6563.1677</v>
      </c>
      <c r="F202" s="236"/>
      <c r="G202" s="237"/>
      <c r="H202" s="239"/>
      <c r="I202" s="239"/>
    </row>
    <row r="203" spans="1:9" ht="35.25" customHeight="1">
      <c r="A203" s="316"/>
      <c r="B203" s="383"/>
      <c r="C203" s="24" t="s">
        <v>11</v>
      </c>
      <c r="D203" s="29"/>
      <c r="E203" s="29"/>
      <c r="F203" s="236"/>
      <c r="G203" s="237"/>
      <c r="H203" s="239"/>
      <c r="I203" s="239"/>
    </row>
    <row r="204" spans="1:9">
      <c r="A204" s="312">
        <v>6</v>
      </c>
      <c r="B204" s="383" t="s">
        <v>80</v>
      </c>
      <c r="C204" s="24" t="s">
        <v>7</v>
      </c>
      <c r="D204" s="29">
        <f>SUM(D205:D207)</f>
        <v>46874.946000000004</v>
      </c>
      <c r="E204" s="29">
        <f>SUM(E205:E208)</f>
        <v>14324.09</v>
      </c>
      <c r="F204" s="236" t="s">
        <v>92</v>
      </c>
      <c r="G204" s="405" t="s">
        <v>93</v>
      </c>
      <c r="H204" s="238" t="s">
        <v>94</v>
      </c>
      <c r="I204" s="238"/>
    </row>
    <row r="205" spans="1:9">
      <c r="A205" s="312"/>
      <c r="B205" s="383"/>
      <c r="C205" s="24" t="s">
        <v>8</v>
      </c>
      <c r="D205" s="29">
        <v>1546.71</v>
      </c>
      <c r="E205" s="29">
        <v>0</v>
      </c>
      <c r="F205" s="236"/>
      <c r="G205" s="405"/>
      <c r="H205" s="238"/>
      <c r="I205" s="238"/>
    </row>
    <row r="206" spans="1:9">
      <c r="A206" s="312"/>
      <c r="B206" s="383"/>
      <c r="C206" s="24" t="s">
        <v>9</v>
      </c>
      <c r="D206" s="29">
        <v>33427.586000000003</v>
      </c>
      <c r="E206" s="29">
        <v>14324.09</v>
      </c>
      <c r="F206" s="236"/>
      <c r="G206" s="405"/>
      <c r="H206" s="238"/>
      <c r="I206" s="238"/>
    </row>
    <row r="207" spans="1:9">
      <c r="A207" s="312"/>
      <c r="B207" s="383"/>
      <c r="C207" s="24" t="s">
        <v>10</v>
      </c>
      <c r="D207" s="29">
        <v>11900.65</v>
      </c>
      <c r="E207" s="29">
        <v>0</v>
      </c>
      <c r="F207" s="236"/>
      <c r="G207" s="405"/>
      <c r="H207" s="238"/>
      <c r="I207" s="238"/>
    </row>
    <row r="208" spans="1:9">
      <c r="A208" s="312"/>
      <c r="B208" s="383"/>
      <c r="C208" s="24" t="s">
        <v>11</v>
      </c>
      <c r="D208" s="29"/>
      <c r="E208" s="29"/>
      <c r="F208" s="236"/>
      <c r="G208" s="405"/>
      <c r="H208" s="238"/>
      <c r="I208" s="238"/>
    </row>
    <row r="209" spans="1:9" ht="18" customHeight="1">
      <c r="A209" s="316">
        <v>7</v>
      </c>
      <c r="B209" s="383" t="s">
        <v>81</v>
      </c>
      <c r="C209" s="24" t="s">
        <v>7</v>
      </c>
      <c r="D209" s="29">
        <f>SUM(D210:D213)</f>
        <v>5069.4639999999999</v>
      </c>
      <c r="E209" s="29">
        <f>SUM(E210:E213)</f>
        <v>99.647999999999996</v>
      </c>
      <c r="F209" s="252" t="s">
        <v>95</v>
      </c>
      <c r="G209" s="237" t="s">
        <v>96</v>
      </c>
      <c r="H209" s="238" t="s">
        <v>97</v>
      </c>
      <c r="I209" s="239"/>
    </row>
    <row r="210" spans="1:9">
      <c r="A210" s="316"/>
      <c r="B210" s="383"/>
      <c r="C210" s="24" t="s">
        <v>8</v>
      </c>
      <c r="D210" s="29">
        <v>5069.4639999999999</v>
      </c>
      <c r="E210" s="29">
        <v>99.647999999999996</v>
      </c>
      <c r="F210" s="252"/>
      <c r="G210" s="237"/>
      <c r="H210" s="239"/>
      <c r="I210" s="239"/>
    </row>
    <row r="211" spans="1:9">
      <c r="A211" s="316"/>
      <c r="B211" s="383"/>
      <c r="C211" s="24" t="s">
        <v>9</v>
      </c>
      <c r="D211" s="29"/>
      <c r="E211" s="29">
        <v>0</v>
      </c>
      <c r="F211" s="252"/>
      <c r="G211" s="237"/>
      <c r="H211" s="239"/>
      <c r="I211" s="239"/>
    </row>
    <row r="212" spans="1:9" ht="29.25" customHeight="1">
      <c r="A212" s="316"/>
      <c r="B212" s="383"/>
      <c r="C212" s="24" t="s">
        <v>10</v>
      </c>
      <c r="D212" s="29"/>
      <c r="E212" s="29">
        <v>0</v>
      </c>
      <c r="F212" s="252"/>
      <c r="G212" s="237"/>
      <c r="H212" s="239"/>
      <c r="I212" s="239"/>
    </row>
    <row r="213" spans="1:9" ht="35.25" customHeight="1">
      <c r="A213" s="316"/>
      <c r="B213" s="383"/>
      <c r="C213" s="24" t="s">
        <v>11</v>
      </c>
      <c r="D213" s="29"/>
      <c r="E213" s="29"/>
      <c r="F213" s="252"/>
      <c r="G213" s="237"/>
      <c r="H213" s="239"/>
      <c r="I213" s="239"/>
    </row>
    <row r="214" spans="1:9">
      <c r="A214" s="253" t="s">
        <v>82</v>
      </c>
      <c r="B214" s="381"/>
      <c r="C214" s="20" t="s">
        <v>7</v>
      </c>
      <c r="D214" s="21">
        <f>SUM(D215:D218)</f>
        <v>65969.657700000011</v>
      </c>
      <c r="E214" s="21">
        <f>SUM(E215:E218)</f>
        <v>22362.045700000002</v>
      </c>
      <c r="F214" s="252"/>
      <c r="G214" s="237"/>
      <c r="H214" s="238"/>
      <c r="I214" s="239"/>
    </row>
    <row r="215" spans="1:9">
      <c r="A215" s="381"/>
      <c r="B215" s="381"/>
      <c r="C215" s="20" t="s">
        <v>8</v>
      </c>
      <c r="D215" s="21">
        <f>SUM(D175)</f>
        <v>14078.254000000001</v>
      </c>
      <c r="E215" s="21">
        <f>SUM(E175)</f>
        <v>1474.7879999999998</v>
      </c>
      <c r="F215" s="252"/>
      <c r="G215" s="237"/>
      <c r="H215" s="239"/>
      <c r="I215" s="239"/>
    </row>
    <row r="216" spans="1:9">
      <c r="A216" s="381"/>
      <c r="B216" s="381"/>
      <c r="C216" s="20" t="s">
        <v>9</v>
      </c>
      <c r="D216" s="21">
        <f t="shared" ref="D216:E216" si="9">SUM(D176)</f>
        <v>33427.586000000003</v>
      </c>
      <c r="E216" s="21">
        <f t="shared" si="9"/>
        <v>14324.09</v>
      </c>
      <c r="F216" s="252"/>
      <c r="G216" s="237"/>
      <c r="H216" s="239"/>
      <c r="I216" s="239"/>
    </row>
    <row r="217" spans="1:9">
      <c r="A217" s="381"/>
      <c r="B217" s="381"/>
      <c r="C217" s="20" t="s">
        <v>10</v>
      </c>
      <c r="D217" s="21">
        <f t="shared" ref="D217:E217" si="10">SUM(D177)</f>
        <v>18463.8177</v>
      </c>
      <c r="E217" s="21">
        <f t="shared" si="10"/>
        <v>6563.1677</v>
      </c>
      <c r="F217" s="252"/>
      <c r="G217" s="237"/>
      <c r="H217" s="239"/>
      <c r="I217" s="239"/>
    </row>
    <row r="218" spans="1:9" ht="19.5" customHeight="1">
      <c r="A218" s="381"/>
      <c r="B218" s="381"/>
      <c r="C218" s="20" t="s">
        <v>11</v>
      </c>
      <c r="D218" s="21"/>
      <c r="E218" s="21"/>
      <c r="F218" s="252"/>
      <c r="G218" s="237"/>
      <c r="H218" s="239"/>
      <c r="I218" s="239"/>
    </row>
    <row r="219" spans="1:9">
      <c r="A219" s="345" t="s">
        <v>1108</v>
      </c>
      <c r="B219" s="346"/>
      <c r="C219" s="154" t="s">
        <v>7</v>
      </c>
      <c r="D219" s="21">
        <f>SUM(D220:D223)</f>
        <v>2194011.5576999993</v>
      </c>
      <c r="E219" s="21">
        <f>SUM(E220:E223)</f>
        <v>1074896.5457000001</v>
      </c>
      <c r="F219" s="252"/>
      <c r="G219" s="237"/>
      <c r="H219" s="238"/>
      <c r="I219" s="239"/>
    </row>
    <row r="220" spans="1:9">
      <c r="A220" s="347"/>
      <c r="B220" s="229"/>
      <c r="C220" s="154" t="s">
        <v>8</v>
      </c>
      <c r="D220" s="21">
        <f>SUM(D170,D215)</f>
        <v>887679.95399999991</v>
      </c>
      <c r="E220" s="21">
        <f>SUM(E170,E215)</f>
        <v>329510.78799999994</v>
      </c>
      <c r="F220" s="252"/>
      <c r="G220" s="237"/>
      <c r="H220" s="239"/>
      <c r="I220" s="239"/>
    </row>
    <row r="221" spans="1:9">
      <c r="A221" s="347"/>
      <c r="B221" s="229"/>
      <c r="C221" s="154" t="s">
        <v>9</v>
      </c>
      <c r="D221" s="21">
        <f t="shared" ref="D221:E221" si="11">SUM(D171,D216)</f>
        <v>1286630.9859999998</v>
      </c>
      <c r="E221" s="21">
        <f t="shared" si="11"/>
        <v>738027.19000000006</v>
      </c>
      <c r="F221" s="252"/>
      <c r="G221" s="237"/>
      <c r="H221" s="239"/>
      <c r="I221" s="239"/>
    </row>
    <row r="222" spans="1:9">
      <c r="A222" s="347"/>
      <c r="B222" s="229"/>
      <c r="C222" s="154" t="s">
        <v>10</v>
      </c>
      <c r="D222" s="21">
        <f t="shared" ref="D222:E222" si="12">SUM(D172,D217)</f>
        <v>19700.617699999999</v>
      </c>
      <c r="E222" s="21">
        <f t="shared" si="12"/>
        <v>7358.5676999999996</v>
      </c>
      <c r="F222" s="252"/>
      <c r="G222" s="237"/>
      <c r="H222" s="239"/>
      <c r="I222" s="239"/>
    </row>
    <row r="223" spans="1:9" ht="30">
      <c r="A223" s="348"/>
      <c r="B223" s="349"/>
      <c r="C223" s="154" t="s">
        <v>11</v>
      </c>
      <c r="D223" s="21">
        <f t="shared" ref="D223:E223" si="13">SUM(D173,D218)</f>
        <v>0</v>
      </c>
      <c r="E223" s="21">
        <f t="shared" si="13"/>
        <v>0</v>
      </c>
      <c r="F223" s="252"/>
      <c r="G223" s="237"/>
      <c r="H223" s="239"/>
      <c r="I223" s="239"/>
    </row>
    <row r="224" spans="1:9" ht="18" customHeight="1">
      <c r="A224" s="307" t="s">
        <v>163</v>
      </c>
      <c r="B224" s="307"/>
      <c r="C224" s="307"/>
      <c r="D224" s="307"/>
      <c r="E224" s="307"/>
      <c r="F224" s="307"/>
      <c r="G224" s="307"/>
      <c r="H224" s="307"/>
      <c r="I224" s="307"/>
    </row>
    <row r="225" spans="1:9" ht="52.5" customHeight="1">
      <c r="A225" s="341" t="s">
        <v>98</v>
      </c>
      <c r="B225" s="341"/>
      <c r="C225" s="341"/>
      <c r="D225" s="341"/>
      <c r="E225" s="341"/>
      <c r="F225" s="341"/>
      <c r="G225" s="341"/>
      <c r="H225" s="341"/>
      <c r="I225" s="341"/>
    </row>
    <row r="226" spans="1:9" ht="17.25">
      <c r="A226" s="16"/>
      <c r="B226" s="17"/>
      <c r="C226" s="18"/>
      <c r="D226" s="16"/>
      <c r="E226" s="16"/>
      <c r="F226" s="19"/>
      <c r="G226" s="19"/>
      <c r="H226" s="410"/>
      <c r="I226" s="410"/>
    </row>
    <row r="227" spans="1:9" ht="19.5" customHeight="1">
      <c r="A227" s="641" t="s">
        <v>1238</v>
      </c>
      <c r="B227" s="642"/>
      <c r="C227" s="642"/>
      <c r="D227" s="642"/>
      <c r="E227" s="642"/>
      <c r="F227" s="642"/>
      <c r="G227" s="642"/>
      <c r="H227" s="642"/>
      <c r="I227" s="643"/>
    </row>
    <row r="228" spans="1:9">
      <c r="A228" s="340" t="s">
        <v>6</v>
      </c>
      <c r="B228" s="340" t="s">
        <v>99</v>
      </c>
      <c r="C228" s="20" t="s">
        <v>7</v>
      </c>
      <c r="D228" s="31">
        <f>SUM(D229:D232)</f>
        <v>1250</v>
      </c>
      <c r="E228" s="31">
        <f>SUM(E229:E232)</f>
        <v>955.12</v>
      </c>
      <c r="F228" s="236"/>
      <c r="G228" s="237"/>
      <c r="H228" s="238"/>
      <c r="I228" s="239"/>
    </row>
    <row r="229" spans="1:9" ht="17.25">
      <c r="A229" s="340"/>
      <c r="B229" s="340"/>
      <c r="C229" s="18" t="s">
        <v>8</v>
      </c>
      <c r="D229" s="32">
        <f>SUM(D234,D239,D244,D249,D254,D259)</f>
        <v>1250</v>
      </c>
      <c r="E229" s="32">
        <f>SUM(E234,E239,E244,E249,E254,E259)</f>
        <v>955.12</v>
      </c>
      <c r="F229" s="236"/>
      <c r="G229" s="237"/>
      <c r="H229" s="239"/>
      <c r="I229" s="239"/>
    </row>
    <row r="230" spans="1:9" ht="17.25">
      <c r="A230" s="340"/>
      <c r="B230" s="340"/>
      <c r="C230" s="18" t="s">
        <v>9</v>
      </c>
      <c r="D230" s="32"/>
      <c r="E230" s="32"/>
      <c r="F230" s="236"/>
      <c r="G230" s="237"/>
      <c r="H230" s="239"/>
      <c r="I230" s="239"/>
    </row>
    <row r="231" spans="1:9" ht="17.25">
      <c r="A231" s="340"/>
      <c r="B231" s="340"/>
      <c r="C231" s="18" t="s">
        <v>10</v>
      </c>
      <c r="D231" s="32"/>
      <c r="E231" s="32"/>
      <c r="F231" s="236"/>
      <c r="G231" s="237"/>
      <c r="H231" s="239"/>
      <c r="I231" s="239"/>
    </row>
    <row r="232" spans="1:9" ht="17.25">
      <c r="A232" s="340"/>
      <c r="B232" s="340"/>
      <c r="C232" s="18" t="s">
        <v>11</v>
      </c>
      <c r="D232" s="32"/>
      <c r="E232" s="32"/>
      <c r="F232" s="236"/>
      <c r="G232" s="237"/>
      <c r="H232" s="239"/>
      <c r="I232" s="239"/>
    </row>
    <row r="233" spans="1:9">
      <c r="A233" s="381" t="s">
        <v>12</v>
      </c>
      <c r="B233" s="312" t="s">
        <v>100</v>
      </c>
      <c r="C233" s="33" t="s">
        <v>7</v>
      </c>
      <c r="D233" s="34"/>
      <c r="E233" s="34">
        <v>15</v>
      </c>
      <c r="F233" s="236" t="s">
        <v>271</v>
      </c>
      <c r="G233" s="237" t="s">
        <v>272</v>
      </c>
      <c r="H233" s="238"/>
      <c r="I233" s="239"/>
    </row>
    <row r="234" spans="1:9">
      <c r="A234" s="381"/>
      <c r="B234" s="312"/>
      <c r="C234" s="24" t="s">
        <v>8</v>
      </c>
      <c r="D234" s="25"/>
      <c r="E234" s="25">
        <v>15</v>
      </c>
      <c r="F234" s="236" t="s">
        <v>101</v>
      </c>
      <c r="G234" s="237"/>
      <c r="H234" s="239"/>
      <c r="I234" s="239"/>
    </row>
    <row r="235" spans="1:9">
      <c r="A235" s="381"/>
      <c r="B235" s="312"/>
      <c r="C235" s="24" t="s">
        <v>9</v>
      </c>
      <c r="D235" s="25"/>
      <c r="E235" s="25"/>
      <c r="F235" s="236" t="s">
        <v>102</v>
      </c>
      <c r="G235" s="237" t="s">
        <v>103</v>
      </c>
      <c r="H235" s="239"/>
      <c r="I235" s="239"/>
    </row>
    <row r="236" spans="1:9">
      <c r="A236" s="381"/>
      <c r="B236" s="312"/>
      <c r="C236" s="24" t="s">
        <v>10</v>
      </c>
      <c r="D236" s="25"/>
      <c r="E236" s="25"/>
      <c r="F236" s="236"/>
      <c r="G236" s="237"/>
      <c r="H236" s="239"/>
      <c r="I236" s="239"/>
    </row>
    <row r="237" spans="1:9">
      <c r="A237" s="381"/>
      <c r="B237" s="312"/>
      <c r="C237" s="24" t="s">
        <v>11</v>
      </c>
      <c r="D237" s="25"/>
      <c r="E237" s="25"/>
      <c r="F237" s="236"/>
      <c r="G237" s="237"/>
      <c r="H237" s="239"/>
      <c r="I237" s="239"/>
    </row>
    <row r="238" spans="1:9">
      <c r="A238" s="381" t="s">
        <v>47</v>
      </c>
      <c r="B238" s="312" t="s">
        <v>104</v>
      </c>
      <c r="C238" s="33" t="s">
        <v>7</v>
      </c>
      <c r="D238" s="34">
        <v>100</v>
      </c>
      <c r="E238" s="34">
        <v>40</v>
      </c>
      <c r="F238" s="236"/>
      <c r="G238" s="237"/>
      <c r="H238" s="238"/>
      <c r="I238" s="239"/>
    </row>
    <row r="239" spans="1:9">
      <c r="A239" s="381"/>
      <c r="B239" s="312"/>
      <c r="C239" s="24" t="s">
        <v>8</v>
      </c>
      <c r="D239" s="25">
        <v>100</v>
      </c>
      <c r="E239" s="25">
        <v>40</v>
      </c>
      <c r="F239" s="236"/>
      <c r="G239" s="237"/>
      <c r="H239" s="239"/>
      <c r="I239" s="239"/>
    </row>
    <row r="240" spans="1:9">
      <c r="A240" s="381"/>
      <c r="B240" s="312"/>
      <c r="C240" s="24" t="s">
        <v>9</v>
      </c>
      <c r="D240" s="25"/>
      <c r="E240" s="25"/>
      <c r="F240" s="236"/>
      <c r="G240" s="237"/>
      <c r="H240" s="239"/>
      <c r="I240" s="239"/>
    </row>
    <row r="241" spans="1:9">
      <c r="A241" s="381"/>
      <c r="B241" s="312"/>
      <c r="C241" s="24" t="s">
        <v>10</v>
      </c>
      <c r="D241" s="25"/>
      <c r="E241" s="25"/>
      <c r="F241" s="236"/>
      <c r="G241" s="237"/>
      <c r="H241" s="239"/>
      <c r="I241" s="239"/>
    </row>
    <row r="242" spans="1:9">
      <c r="A242" s="381"/>
      <c r="B242" s="312"/>
      <c r="C242" s="24" t="s">
        <v>11</v>
      </c>
      <c r="D242" s="25"/>
      <c r="E242" s="25"/>
      <c r="F242" s="236"/>
      <c r="G242" s="237"/>
      <c r="H242" s="239"/>
      <c r="I242" s="239"/>
    </row>
    <row r="243" spans="1:9">
      <c r="A243" s="381" t="s">
        <v>49</v>
      </c>
      <c r="B243" s="312" t="s">
        <v>105</v>
      </c>
      <c r="C243" s="33" t="s">
        <v>7</v>
      </c>
      <c r="D243" s="34">
        <v>50</v>
      </c>
      <c r="E243" s="34" t="s">
        <v>106</v>
      </c>
      <c r="F243" s="236"/>
      <c r="G243" s="237"/>
      <c r="H243" s="238"/>
      <c r="I243" s="239"/>
    </row>
    <row r="244" spans="1:9">
      <c r="A244" s="381"/>
      <c r="B244" s="312"/>
      <c r="C244" s="24" t="s">
        <v>8</v>
      </c>
      <c r="D244" s="25">
        <v>50</v>
      </c>
      <c r="E244" s="25">
        <v>12.46</v>
      </c>
      <c r="F244" s="236"/>
      <c r="G244" s="237"/>
      <c r="H244" s="239"/>
      <c r="I244" s="239"/>
    </row>
    <row r="245" spans="1:9">
      <c r="A245" s="381"/>
      <c r="B245" s="312"/>
      <c r="C245" s="24" t="s">
        <v>9</v>
      </c>
      <c r="D245" s="25"/>
      <c r="E245" s="25"/>
      <c r="F245" s="236"/>
      <c r="G245" s="237"/>
      <c r="H245" s="239"/>
      <c r="I245" s="239"/>
    </row>
    <row r="246" spans="1:9">
      <c r="A246" s="381"/>
      <c r="B246" s="312"/>
      <c r="C246" s="24" t="s">
        <v>10</v>
      </c>
      <c r="D246" s="25"/>
      <c r="E246" s="25"/>
      <c r="F246" s="236"/>
      <c r="G246" s="237"/>
      <c r="H246" s="239"/>
      <c r="I246" s="239"/>
    </row>
    <row r="247" spans="1:9">
      <c r="A247" s="381"/>
      <c r="B247" s="312"/>
      <c r="C247" s="24" t="s">
        <v>11</v>
      </c>
      <c r="D247" s="25"/>
      <c r="E247" s="25"/>
      <c r="F247" s="236"/>
      <c r="G247" s="237"/>
      <c r="H247" s="239"/>
      <c r="I247" s="239"/>
    </row>
    <row r="248" spans="1:9">
      <c r="A248" s="381" t="s">
        <v>51</v>
      </c>
      <c r="B248" s="312" t="s">
        <v>107</v>
      </c>
      <c r="C248" s="33" t="s">
        <v>7</v>
      </c>
      <c r="D248" s="34">
        <v>1000</v>
      </c>
      <c r="E248" s="34">
        <v>840.94</v>
      </c>
      <c r="F248" s="236" t="s">
        <v>108</v>
      </c>
      <c r="G248" s="237" t="s">
        <v>109</v>
      </c>
      <c r="H248" s="238"/>
      <c r="I248" s="239"/>
    </row>
    <row r="249" spans="1:9">
      <c r="A249" s="381"/>
      <c r="B249" s="312"/>
      <c r="C249" s="24" t="s">
        <v>8</v>
      </c>
      <c r="D249" s="25">
        <v>1000</v>
      </c>
      <c r="E249" s="25">
        <v>840.4</v>
      </c>
      <c r="F249" s="236"/>
      <c r="G249" s="237"/>
      <c r="H249" s="239"/>
      <c r="I249" s="239"/>
    </row>
    <row r="250" spans="1:9">
      <c r="A250" s="381"/>
      <c r="B250" s="312"/>
      <c r="C250" s="24" t="s">
        <v>9</v>
      </c>
      <c r="D250" s="25"/>
      <c r="E250" s="25"/>
      <c r="F250" s="236"/>
      <c r="G250" s="237"/>
      <c r="H250" s="239"/>
      <c r="I250" s="239"/>
    </row>
    <row r="251" spans="1:9">
      <c r="A251" s="381"/>
      <c r="B251" s="312"/>
      <c r="C251" s="24" t="s">
        <v>10</v>
      </c>
      <c r="D251" s="25"/>
      <c r="E251" s="25"/>
      <c r="F251" s="236"/>
      <c r="G251" s="237"/>
      <c r="H251" s="239"/>
      <c r="I251" s="239"/>
    </row>
    <row r="252" spans="1:9">
      <c r="A252" s="381"/>
      <c r="B252" s="312"/>
      <c r="C252" s="24" t="s">
        <v>11</v>
      </c>
      <c r="D252" s="25"/>
      <c r="E252" s="25"/>
      <c r="F252" s="236"/>
      <c r="G252" s="237"/>
      <c r="H252" s="239"/>
      <c r="I252" s="239"/>
    </row>
    <row r="253" spans="1:9" ht="16.5" customHeight="1">
      <c r="A253" s="381" t="s">
        <v>53</v>
      </c>
      <c r="B253" s="312" t="s">
        <v>110</v>
      </c>
      <c r="C253" s="33" t="s">
        <v>7</v>
      </c>
      <c r="D253" s="34">
        <v>50</v>
      </c>
      <c r="E253" s="34"/>
      <c r="F253" s="236"/>
      <c r="G253" s="237"/>
      <c r="H253" s="238" t="s">
        <v>111</v>
      </c>
      <c r="I253" s="239"/>
    </row>
    <row r="254" spans="1:9">
      <c r="A254" s="381"/>
      <c r="B254" s="312"/>
      <c r="C254" s="24" t="s">
        <v>8</v>
      </c>
      <c r="D254" s="25">
        <v>50</v>
      </c>
      <c r="E254" s="25"/>
      <c r="F254" s="236"/>
      <c r="G254" s="237"/>
      <c r="H254" s="239"/>
      <c r="I254" s="239"/>
    </row>
    <row r="255" spans="1:9">
      <c r="A255" s="381"/>
      <c r="B255" s="312"/>
      <c r="C255" s="24" t="s">
        <v>9</v>
      </c>
      <c r="D255" s="25"/>
      <c r="E255" s="25"/>
      <c r="F255" s="236"/>
      <c r="G255" s="237"/>
      <c r="H255" s="239"/>
      <c r="I255" s="239"/>
    </row>
    <row r="256" spans="1:9">
      <c r="A256" s="381"/>
      <c r="B256" s="312"/>
      <c r="C256" s="24" t="s">
        <v>10</v>
      </c>
      <c r="D256" s="25"/>
      <c r="E256" s="25"/>
      <c r="F256" s="236"/>
      <c r="G256" s="237"/>
      <c r="H256" s="239"/>
      <c r="I256" s="239"/>
    </row>
    <row r="257" spans="1:9">
      <c r="A257" s="381"/>
      <c r="B257" s="312"/>
      <c r="C257" s="24" t="s">
        <v>11</v>
      </c>
      <c r="D257" s="25"/>
      <c r="E257" s="25"/>
      <c r="F257" s="236"/>
      <c r="G257" s="237"/>
      <c r="H257" s="239"/>
      <c r="I257" s="239"/>
    </row>
    <row r="258" spans="1:9">
      <c r="A258" s="381" t="s">
        <v>55</v>
      </c>
      <c r="B258" s="312" t="s">
        <v>112</v>
      </c>
      <c r="C258" s="33" t="s">
        <v>7</v>
      </c>
      <c r="D258" s="34">
        <v>50</v>
      </c>
      <c r="E258" s="34">
        <v>47.26</v>
      </c>
      <c r="F258" s="236"/>
      <c r="G258" s="237"/>
      <c r="H258" s="238"/>
      <c r="I258" s="239"/>
    </row>
    <row r="259" spans="1:9">
      <c r="A259" s="381"/>
      <c r="B259" s="312"/>
      <c r="C259" s="24" t="s">
        <v>8</v>
      </c>
      <c r="D259" s="25">
        <v>50</v>
      </c>
      <c r="E259" s="25">
        <v>47.26</v>
      </c>
      <c r="F259" s="236"/>
      <c r="G259" s="237"/>
      <c r="H259" s="239"/>
      <c r="I259" s="239"/>
    </row>
    <row r="260" spans="1:9">
      <c r="A260" s="381"/>
      <c r="B260" s="312"/>
      <c r="C260" s="24" t="s">
        <v>9</v>
      </c>
      <c r="D260" s="25"/>
      <c r="E260" s="25"/>
      <c r="F260" s="236"/>
      <c r="G260" s="237"/>
      <c r="H260" s="239"/>
      <c r="I260" s="239"/>
    </row>
    <row r="261" spans="1:9">
      <c r="A261" s="381"/>
      <c r="B261" s="312"/>
      <c r="C261" s="24" t="s">
        <v>10</v>
      </c>
      <c r="D261" s="25"/>
      <c r="E261" s="25"/>
      <c r="F261" s="236"/>
      <c r="G261" s="237"/>
      <c r="H261" s="239"/>
      <c r="I261" s="239"/>
    </row>
    <row r="262" spans="1:9">
      <c r="A262" s="381"/>
      <c r="B262" s="312"/>
      <c r="C262" s="24" t="s">
        <v>11</v>
      </c>
      <c r="D262" s="25"/>
      <c r="E262" s="25"/>
      <c r="F262" s="236"/>
      <c r="G262" s="237"/>
      <c r="H262" s="239"/>
      <c r="I262" s="239"/>
    </row>
    <row r="263" spans="1:9">
      <c r="A263" s="316" t="s">
        <v>13</v>
      </c>
      <c r="B263" s="340" t="s">
        <v>113</v>
      </c>
      <c r="C263" s="20" t="s">
        <v>7</v>
      </c>
      <c r="D263" s="21">
        <v>7000</v>
      </c>
      <c r="E263" s="21">
        <v>3063.02</v>
      </c>
      <c r="F263" s="236"/>
      <c r="G263" s="237"/>
      <c r="H263" s="238"/>
      <c r="I263" s="239"/>
    </row>
    <row r="264" spans="1:9" ht="17.25">
      <c r="A264" s="316"/>
      <c r="B264" s="340"/>
      <c r="C264" s="18" t="s">
        <v>8</v>
      </c>
      <c r="D264" s="32">
        <v>7000</v>
      </c>
      <c r="E264" s="21">
        <v>3063.02</v>
      </c>
      <c r="F264" s="236"/>
      <c r="G264" s="237"/>
      <c r="H264" s="239"/>
      <c r="I264" s="239"/>
    </row>
    <row r="265" spans="1:9" ht="17.25">
      <c r="A265" s="316"/>
      <c r="B265" s="340"/>
      <c r="C265" s="18" t="s">
        <v>9</v>
      </c>
      <c r="D265" s="32"/>
      <c r="E265" s="32"/>
      <c r="F265" s="236"/>
      <c r="G265" s="237"/>
      <c r="H265" s="239"/>
      <c r="I265" s="239"/>
    </row>
    <row r="266" spans="1:9" ht="17.25">
      <c r="A266" s="316"/>
      <c r="B266" s="340"/>
      <c r="C266" s="18" t="s">
        <v>10</v>
      </c>
      <c r="D266" s="32"/>
      <c r="E266" s="32"/>
      <c r="F266" s="236"/>
      <c r="G266" s="237"/>
      <c r="H266" s="239"/>
      <c r="I266" s="239"/>
    </row>
    <row r="267" spans="1:9" ht="17.25">
      <c r="A267" s="316"/>
      <c r="B267" s="340"/>
      <c r="C267" s="18" t="s">
        <v>11</v>
      </c>
      <c r="D267" s="32"/>
      <c r="E267" s="32"/>
      <c r="F267" s="236"/>
      <c r="G267" s="237"/>
      <c r="H267" s="239"/>
      <c r="I267" s="239"/>
    </row>
    <row r="268" spans="1:9">
      <c r="A268" s="381" t="s">
        <v>114</v>
      </c>
      <c r="B268" s="312" t="s">
        <v>115</v>
      </c>
      <c r="C268" s="33" t="s">
        <v>7</v>
      </c>
      <c r="D268" s="34">
        <v>500</v>
      </c>
      <c r="E268" s="34"/>
      <c r="F268" s="236"/>
      <c r="G268" s="237"/>
      <c r="H268" s="238"/>
      <c r="I268" s="239"/>
    </row>
    <row r="269" spans="1:9">
      <c r="A269" s="381"/>
      <c r="B269" s="312"/>
      <c r="C269" s="24" t="s">
        <v>8</v>
      </c>
      <c r="D269" s="25">
        <v>500</v>
      </c>
      <c r="E269" s="25"/>
      <c r="F269" s="236"/>
      <c r="G269" s="237"/>
      <c r="H269" s="239"/>
      <c r="I269" s="239"/>
    </row>
    <row r="270" spans="1:9">
      <c r="A270" s="381"/>
      <c r="B270" s="312"/>
      <c r="C270" s="24" t="s">
        <v>9</v>
      </c>
      <c r="D270" s="25"/>
      <c r="E270" s="25"/>
      <c r="F270" s="236"/>
      <c r="G270" s="237"/>
      <c r="H270" s="239"/>
      <c r="I270" s="239"/>
    </row>
    <row r="271" spans="1:9">
      <c r="A271" s="381"/>
      <c r="B271" s="312"/>
      <c r="C271" s="24" t="s">
        <v>10</v>
      </c>
      <c r="D271" s="25"/>
      <c r="E271" s="25"/>
      <c r="F271" s="236"/>
      <c r="G271" s="237"/>
      <c r="H271" s="239"/>
      <c r="I271" s="239"/>
    </row>
    <row r="272" spans="1:9">
      <c r="A272" s="381"/>
      <c r="B272" s="312"/>
      <c r="C272" s="24" t="s">
        <v>11</v>
      </c>
      <c r="D272" s="25"/>
      <c r="E272" s="25"/>
      <c r="F272" s="236"/>
      <c r="G272" s="237"/>
      <c r="H272" s="239"/>
      <c r="I272" s="239"/>
    </row>
    <row r="273" spans="1:9">
      <c r="A273" s="381" t="s">
        <v>116</v>
      </c>
      <c r="B273" s="312" t="s">
        <v>117</v>
      </c>
      <c r="C273" s="33" t="s">
        <v>7</v>
      </c>
      <c r="D273" s="34">
        <v>2500</v>
      </c>
      <c r="E273" s="34">
        <v>1698.95</v>
      </c>
      <c r="F273" s="236" t="s">
        <v>118</v>
      </c>
      <c r="G273" s="237" t="s">
        <v>119</v>
      </c>
      <c r="H273" s="238"/>
      <c r="I273" s="239"/>
    </row>
    <row r="274" spans="1:9">
      <c r="A274" s="381"/>
      <c r="B274" s="312"/>
      <c r="C274" s="24" t="s">
        <v>8</v>
      </c>
      <c r="D274" s="34">
        <v>2500</v>
      </c>
      <c r="E274" s="25">
        <v>1698.95</v>
      </c>
      <c r="F274" s="236"/>
      <c r="G274" s="237"/>
      <c r="H274" s="239"/>
      <c r="I274" s="239"/>
    </row>
    <row r="275" spans="1:9">
      <c r="A275" s="381"/>
      <c r="B275" s="312"/>
      <c r="C275" s="24" t="s">
        <v>9</v>
      </c>
      <c r="D275" s="25"/>
      <c r="E275" s="25"/>
      <c r="F275" s="236"/>
      <c r="G275" s="237"/>
      <c r="H275" s="239"/>
      <c r="I275" s="239"/>
    </row>
    <row r="276" spans="1:9">
      <c r="A276" s="381"/>
      <c r="B276" s="312"/>
      <c r="C276" s="24" t="s">
        <v>10</v>
      </c>
      <c r="D276" s="25"/>
      <c r="E276" s="25"/>
      <c r="F276" s="236"/>
      <c r="G276" s="237"/>
      <c r="H276" s="239"/>
      <c r="I276" s="239"/>
    </row>
    <row r="277" spans="1:9">
      <c r="A277" s="381"/>
      <c r="B277" s="312"/>
      <c r="C277" s="24" t="s">
        <v>11</v>
      </c>
      <c r="D277" s="25"/>
      <c r="E277" s="25"/>
      <c r="F277" s="236"/>
      <c r="G277" s="237"/>
      <c r="H277" s="239"/>
      <c r="I277" s="239"/>
    </row>
    <row r="278" spans="1:9">
      <c r="A278" s="381" t="s">
        <v>120</v>
      </c>
      <c r="B278" s="312" t="s">
        <v>121</v>
      </c>
      <c r="C278" s="33" t="s">
        <v>7</v>
      </c>
      <c r="D278" s="34">
        <v>4000</v>
      </c>
      <c r="E278" s="34">
        <v>1364.07</v>
      </c>
      <c r="F278" s="236" t="s">
        <v>122</v>
      </c>
      <c r="G278" s="237" t="s">
        <v>123</v>
      </c>
      <c r="H278" s="238"/>
      <c r="I278" s="239"/>
    </row>
    <row r="279" spans="1:9">
      <c r="A279" s="381"/>
      <c r="B279" s="312"/>
      <c r="C279" s="24" t="s">
        <v>8</v>
      </c>
      <c r="D279" s="34">
        <v>4000</v>
      </c>
      <c r="E279" s="34">
        <v>1364.07</v>
      </c>
      <c r="F279" s="236"/>
      <c r="G279" s="237"/>
      <c r="H279" s="239"/>
      <c r="I279" s="239"/>
    </row>
    <row r="280" spans="1:9">
      <c r="A280" s="381"/>
      <c r="B280" s="312"/>
      <c r="C280" s="24" t="s">
        <v>9</v>
      </c>
      <c r="D280" s="25"/>
      <c r="E280" s="25"/>
      <c r="F280" s="236"/>
      <c r="G280" s="237"/>
      <c r="H280" s="239"/>
      <c r="I280" s="239"/>
    </row>
    <row r="281" spans="1:9">
      <c r="A281" s="381"/>
      <c r="B281" s="312"/>
      <c r="C281" s="24" t="s">
        <v>10</v>
      </c>
      <c r="D281" s="25"/>
      <c r="E281" s="25"/>
      <c r="F281" s="236"/>
      <c r="G281" s="237"/>
      <c r="H281" s="239"/>
      <c r="I281" s="239"/>
    </row>
    <row r="282" spans="1:9">
      <c r="A282" s="381"/>
      <c r="B282" s="312"/>
      <c r="C282" s="24" t="s">
        <v>11</v>
      </c>
      <c r="D282" s="25"/>
      <c r="E282" s="25"/>
      <c r="F282" s="236"/>
      <c r="G282" s="237"/>
      <c r="H282" s="239"/>
      <c r="I282" s="239"/>
    </row>
    <row r="283" spans="1:9">
      <c r="A283" s="316" t="s">
        <v>25</v>
      </c>
      <c r="B283" s="340" t="s">
        <v>124</v>
      </c>
      <c r="C283" s="20" t="s">
        <v>7</v>
      </c>
      <c r="D283" s="21">
        <f>SUM(D284:D287)</f>
        <v>2470</v>
      </c>
      <c r="E283" s="21">
        <f>SUM(E284:E287)</f>
        <v>725.57</v>
      </c>
      <c r="F283" s="236"/>
      <c r="G283" s="237"/>
      <c r="H283" s="238"/>
      <c r="I283" s="239"/>
    </row>
    <row r="284" spans="1:9" ht="17.25">
      <c r="A284" s="316"/>
      <c r="B284" s="340"/>
      <c r="C284" s="18" t="s">
        <v>8</v>
      </c>
      <c r="D284" s="23">
        <f>SUM(D289,D294,D299,D303,D308,D313,D318,D323,D328,D333,D338,D343)</f>
        <v>2470</v>
      </c>
      <c r="E284" s="23">
        <f>SUM(E289,E294,E299,E303,E308,E313,E318,E323,E328,E333,E338,E343)</f>
        <v>0</v>
      </c>
      <c r="F284" s="236"/>
      <c r="G284" s="237"/>
      <c r="H284" s="239"/>
      <c r="I284" s="239"/>
    </row>
    <row r="285" spans="1:9" ht="17.25">
      <c r="A285" s="316"/>
      <c r="B285" s="340"/>
      <c r="C285" s="18" t="s">
        <v>9</v>
      </c>
      <c r="D285" s="23">
        <f t="shared" ref="D285:D287" si="14">SUM(D290,D295,D300,D304,D309,D314,D319,D324,D329,D334,D339,D344)</f>
        <v>0</v>
      </c>
      <c r="E285" s="23">
        <f t="shared" ref="E285:E287" si="15">SUM(E290,E295,E300,E304,E309,E314,E319,E324,E329,E334,E339,E344)</f>
        <v>36.5</v>
      </c>
      <c r="F285" s="236"/>
      <c r="G285" s="237"/>
      <c r="H285" s="239"/>
      <c r="I285" s="239"/>
    </row>
    <row r="286" spans="1:9" ht="17.25">
      <c r="A286" s="316"/>
      <c r="B286" s="340"/>
      <c r="C286" s="18" t="s">
        <v>10</v>
      </c>
      <c r="D286" s="23">
        <f t="shared" si="14"/>
        <v>0</v>
      </c>
      <c r="E286" s="23">
        <f t="shared" si="15"/>
        <v>689.07</v>
      </c>
      <c r="F286" s="236"/>
      <c r="G286" s="237"/>
      <c r="H286" s="239"/>
      <c r="I286" s="239"/>
    </row>
    <row r="287" spans="1:9" ht="17.25">
      <c r="A287" s="316"/>
      <c r="B287" s="340"/>
      <c r="C287" s="18" t="s">
        <v>11</v>
      </c>
      <c r="D287" s="23">
        <f t="shared" si="14"/>
        <v>0</v>
      </c>
      <c r="E287" s="23">
        <f t="shared" si="15"/>
        <v>0</v>
      </c>
      <c r="F287" s="236"/>
      <c r="G287" s="237"/>
      <c r="H287" s="239"/>
      <c r="I287" s="239"/>
    </row>
    <row r="288" spans="1:9">
      <c r="A288" s="381" t="s">
        <v>26</v>
      </c>
      <c r="B288" s="312" t="s">
        <v>125</v>
      </c>
      <c r="C288" s="33" t="s">
        <v>7</v>
      </c>
      <c r="D288" s="34">
        <v>970</v>
      </c>
      <c r="E288" s="34"/>
      <c r="F288" s="236" t="s">
        <v>126</v>
      </c>
      <c r="G288" s="237" t="s">
        <v>127</v>
      </c>
      <c r="H288" s="238"/>
      <c r="I288" s="239"/>
    </row>
    <row r="289" spans="1:9">
      <c r="A289" s="381"/>
      <c r="B289" s="312"/>
      <c r="C289" s="24" t="s">
        <v>8</v>
      </c>
      <c r="D289" s="34">
        <v>970</v>
      </c>
      <c r="E289" s="25"/>
      <c r="F289" s="236"/>
      <c r="G289" s="237"/>
      <c r="H289" s="239"/>
      <c r="I289" s="239"/>
    </row>
    <row r="290" spans="1:9">
      <c r="A290" s="381"/>
      <c r="B290" s="312"/>
      <c r="C290" s="24" t="s">
        <v>9</v>
      </c>
      <c r="D290" s="25"/>
      <c r="E290" s="25"/>
      <c r="F290" s="236"/>
      <c r="G290" s="237"/>
      <c r="H290" s="239"/>
      <c r="I290" s="239"/>
    </row>
    <row r="291" spans="1:9">
      <c r="A291" s="381"/>
      <c r="B291" s="312"/>
      <c r="C291" s="24" t="s">
        <v>10</v>
      </c>
      <c r="D291" s="25"/>
      <c r="E291" s="25"/>
      <c r="F291" s="236"/>
      <c r="G291" s="237"/>
      <c r="H291" s="239"/>
      <c r="I291" s="239"/>
    </row>
    <row r="292" spans="1:9">
      <c r="A292" s="381"/>
      <c r="B292" s="312"/>
      <c r="C292" s="24" t="s">
        <v>11</v>
      </c>
      <c r="D292" s="25"/>
      <c r="E292" s="25"/>
      <c r="F292" s="236"/>
      <c r="G292" s="237"/>
      <c r="H292" s="239"/>
      <c r="I292" s="239"/>
    </row>
    <row r="293" spans="1:9">
      <c r="A293" s="381" t="s">
        <v>128</v>
      </c>
      <c r="B293" s="312" t="s">
        <v>129</v>
      </c>
      <c r="C293" s="33" t="s">
        <v>7</v>
      </c>
      <c r="D293" s="34">
        <v>1000</v>
      </c>
      <c r="E293" s="34">
        <v>725.57</v>
      </c>
      <c r="F293" s="236" t="s">
        <v>130</v>
      </c>
      <c r="G293" s="237" t="s">
        <v>131</v>
      </c>
      <c r="H293" s="238"/>
      <c r="I293" s="239"/>
    </row>
    <row r="294" spans="1:9">
      <c r="A294" s="381"/>
      <c r="B294" s="312"/>
      <c r="C294" s="24" t="s">
        <v>8</v>
      </c>
      <c r="D294" s="34">
        <v>1000</v>
      </c>
      <c r="E294" s="34"/>
      <c r="F294" s="236"/>
      <c r="G294" s="237"/>
      <c r="H294" s="239"/>
      <c r="I294" s="239"/>
    </row>
    <row r="295" spans="1:9">
      <c r="A295" s="381"/>
      <c r="B295" s="312"/>
      <c r="C295" s="24" t="s">
        <v>9</v>
      </c>
      <c r="D295" s="25"/>
      <c r="E295" s="25">
        <v>36.5</v>
      </c>
      <c r="F295" s="236"/>
      <c r="G295" s="237"/>
      <c r="H295" s="239"/>
      <c r="I295" s="239"/>
    </row>
    <row r="296" spans="1:9">
      <c r="A296" s="381"/>
      <c r="B296" s="312"/>
      <c r="C296" s="24" t="s">
        <v>10</v>
      </c>
      <c r="D296" s="25"/>
      <c r="E296" s="25">
        <v>689.07</v>
      </c>
      <c r="F296" s="236"/>
      <c r="G296" s="237"/>
      <c r="H296" s="239"/>
      <c r="I296" s="239"/>
    </row>
    <row r="297" spans="1:9">
      <c r="A297" s="381"/>
      <c r="B297" s="312"/>
      <c r="C297" s="24" t="s">
        <v>11</v>
      </c>
      <c r="D297" s="25"/>
      <c r="E297" s="25"/>
      <c r="F297" s="236"/>
      <c r="G297" s="237"/>
      <c r="H297" s="239"/>
      <c r="I297" s="239"/>
    </row>
    <row r="298" spans="1:9">
      <c r="A298" s="381" t="s">
        <v>132</v>
      </c>
      <c r="B298" s="312" t="s">
        <v>133</v>
      </c>
      <c r="C298" s="33" t="s">
        <v>7</v>
      </c>
      <c r="D298" s="34">
        <v>500</v>
      </c>
      <c r="E298" s="34">
        <v>0</v>
      </c>
      <c r="F298" s="236"/>
      <c r="G298" s="237"/>
      <c r="H298" s="238"/>
      <c r="I298" s="239"/>
    </row>
    <row r="299" spans="1:9">
      <c r="A299" s="381"/>
      <c r="B299" s="312"/>
      <c r="C299" s="24" t="s">
        <v>8</v>
      </c>
      <c r="D299" s="25">
        <v>500</v>
      </c>
      <c r="E299" s="25">
        <v>0</v>
      </c>
      <c r="F299" s="236"/>
      <c r="G299" s="237"/>
      <c r="H299" s="239"/>
      <c r="I299" s="239"/>
    </row>
    <row r="300" spans="1:9">
      <c r="A300" s="381"/>
      <c r="B300" s="312"/>
      <c r="C300" s="24" t="s">
        <v>9</v>
      </c>
      <c r="D300" s="25"/>
      <c r="E300" s="25"/>
      <c r="F300" s="236"/>
      <c r="G300" s="237"/>
      <c r="H300" s="239"/>
      <c r="I300" s="239"/>
    </row>
    <row r="301" spans="1:9">
      <c r="A301" s="381"/>
      <c r="B301" s="312"/>
      <c r="C301" s="24" t="s">
        <v>10</v>
      </c>
      <c r="D301" s="25"/>
      <c r="E301" s="25"/>
      <c r="F301" s="236"/>
      <c r="G301" s="237"/>
      <c r="H301" s="239"/>
      <c r="I301" s="239"/>
    </row>
    <row r="302" spans="1:9">
      <c r="A302" s="381"/>
      <c r="B302" s="312"/>
      <c r="C302" s="24" t="s">
        <v>11</v>
      </c>
      <c r="D302" s="25"/>
      <c r="E302" s="25"/>
      <c r="F302" s="236"/>
      <c r="G302" s="237"/>
      <c r="H302" s="239"/>
      <c r="I302" s="239"/>
    </row>
    <row r="303" spans="1:9">
      <c r="A303" s="411"/>
      <c r="B303" s="312" t="s">
        <v>134</v>
      </c>
      <c r="C303" s="24" t="s">
        <v>8</v>
      </c>
      <c r="D303" s="25"/>
      <c r="E303" s="25">
        <v>0</v>
      </c>
      <c r="F303" s="236"/>
      <c r="G303" s="237"/>
      <c r="H303" s="238"/>
      <c r="I303" s="239"/>
    </row>
    <row r="304" spans="1:9">
      <c r="A304" s="411"/>
      <c r="B304" s="312"/>
      <c r="C304" s="24" t="s">
        <v>9</v>
      </c>
      <c r="D304" s="25"/>
      <c r="E304" s="25"/>
      <c r="F304" s="236"/>
      <c r="G304" s="237"/>
      <c r="H304" s="239"/>
      <c r="I304" s="239"/>
    </row>
    <row r="305" spans="1:9">
      <c r="A305" s="411"/>
      <c r="B305" s="312"/>
      <c r="C305" s="24" t="s">
        <v>10</v>
      </c>
      <c r="D305" s="25"/>
      <c r="E305" s="25"/>
      <c r="F305" s="236"/>
      <c r="G305" s="237"/>
      <c r="H305" s="239"/>
      <c r="I305" s="239"/>
    </row>
    <row r="306" spans="1:9">
      <c r="A306" s="411"/>
      <c r="B306" s="312"/>
      <c r="C306" s="24" t="s">
        <v>11</v>
      </c>
      <c r="D306" s="25"/>
      <c r="E306" s="25"/>
      <c r="F306" s="236"/>
      <c r="G306" s="237"/>
      <c r="H306" s="239"/>
      <c r="I306" s="239"/>
    </row>
    <row r="307" spans="1:9">
      <c r="A307" s="381" t="s">
        <v>135</v>
      </c>
      <c r="B307" s="312" t="s">
        <v>136</v>
      </c>
      <c r="C307" s="33" t="s">
        <v>7</v>
      </c>
      <c r="D307" s="34"/>
      <c r="E307" s="34"/>
      <c r="F307" s="236"/>
      <c r="G307" s="237"/>
      <c r="H307" s="238"/>
      <c r="I307" s="239"/>
    </row>
    <row r="308" spans="1:9">
      <c r="A308" s="381"/>
      <c r="B308" s="312"/>
      <c r="C308" s="24" t="s">
        <v>8</v>
      </c>
      <c r="D308" s="25"/>
      <c r="E308" s="25"/>
      <c r="F308" s="236"/>
      <c r="G308" s="237"/>
      <c r="H308" s="239"/>
      <c r="I308" s="239"/>
    </row>
    <row r="309" spans="1:9">
      <c r="A309" s="381"/>
      <c r="B309" s="312"/>
      <c r="C309" s="24" t="s">
        <v>9</v>
      </c>
      <c r="D309" s="25"/>
      <c r="E309" s="25"/>
      <c r="F309" s="236"/>
      <c r="G309" s="237"/>
      <c r="H309" s="239"/>
      <c r="I309" s="239"/>
    </row>
    <row r="310" spans="1:9">
      <c r="A310" s="381"/>
      <c r="B310" s="312"/>
      <c r="C310" s="24" t="s">
        <v>10</v>
      </c>
      <c r="D310" s="25"/>
      <c r="E310" s="25"/>
      <c r="F310" s="236"/>
      <c r="G310" s="237"/>
      <c r="H310" s="239"/>
      <c r="I310" s="239"/>
    </row>
    <row r="311" spans="1:9">
      <c r="A311" s="381"/>
      <c r="B311" s="312"/>
      <c r="C311" s="24" t="s">
        <v>11</v>
      </c>
      <c r="D311" s="25"/>
      <c r="E311" s="25"/>
      <c r="F311" s="236"/>
      <c r="G311" s="237"/>
      <c r="H311" s="239"/>
      <c r="I311" s="239"/>
    </row>
    <row r="312" spans="1:9">
      <c r="A312" s="381" t="s">
        <v>137</v>
      </c>
      <c r="B312" s="312" t="s">
        <v>138</v>
      </c>
      <c r="C312" s="33" t="s">
        <v>7</v>
      </c>
      <c r="D312" s="34"/>
      <c r="E312" s="34"/>
      <c r="F312" s="236"/>
      <c r="G312" s="237"/>
      <c r="H312" s="238"/>
      <c r="I312" s="239"/>
    </row>
    <row r="313" spans="1:9">
      <c r="A313" s="381"/>
      <c r="B313" s="312"/>
      <c r="C313" s="24" t="s">
        <v>8</v>
      </c>
      <c r="D313" s="25"/>
      <c r="E313" s="25"/>
      <c r="F313" s="236"/>
      <c r="G313" s="237"/>
      <c r="H313" s="239"/>
      <c r="I313" s="239"/>
    </row>
    <row r="314" spans="1:9">
      <c r="A314" s="381"/>
      <c r="B314" s="312"/>
      <c r="C314" s="24" t="s">
        <v>9</v>
      </c>
      <c r="D314" s="25"/>
      <c r="E314" s="25"/>
      <c r="F314" s="236"/>
      <c r="G314" s="237"/>
      <c r="H314" s="239"/>
      <c r="I314" s="239"/>
    </row>
    <row r="315" spans="1:9">
      <c r="A315" s="381"/>
      <c r="B315" s="312"/>
      <c r="C315" s="24" t="s">
        <v>10</v>
      </c>
      <c r="D315" s="25"/>
      <c r="E315" s="25"/>
      <c r="F315" s="236"/>
      <c r="G315" s="237"/>
      <c r="H315" s="239"/>
      <c r="I315" s="239"/>
    </row>
    <row r="316" spans="1:9">
      <c r="A316" s="381"/>
      <c r="B316" s="312"/>
      <c r="C316" s="24" t="s">
        <v>11</v>
      </c>
      <c r="D316" s="25"/>
      <c r="E316" s="25"/>
      <c r="F316" s="236"/>
      <c r="G316" s="237"/>
      <c r="H316" s="239"/>
      <c r="I316" s="239"/>
    </row>
    <row r="317" spans="1:9">
      <c r="A317" s="381" t="s">
        <v>139</v>
      </c>
      <c r="B317" s="312" t="s">
        <v>140</v>
      </c>
      <c r="C317" s="33" t="s">
        <v>7</v>
      </c>
      <c r="D317" s="34"/>
      <c r="E317" s="34"/>
      <c r="F317" s="236"/>
      <c r="G317" s="237"/>
      <c r="H317" s="238"/>
      <c r="I317" s="239"/>
    </row>
    <row r="318" spans="1:9">
      <c r="A318" s="381"/>
      <c r="B318" s="312"/>
      <c r="C318" s="24" t="s">
        <v>8</v>
      </c>
      <c r="D318" s="25"/>
      <c r="E318" s="25"/>
      <c r="F318" s="236"/>
      <c r="G318" s="237"/>
      <c r="H318" s="239"/>
      <c r="I318" s="239"/>
    </row>
    <row r="319" spans="1:9">
      <c r="A319" s="381"/>
      <c r="B319" s="312"/>
      <c r="C319" s="24" t="s">
        <v>9</v>
      </c>
      <c r="D319" s="25"/>
      <c r="E319" s="25"/>
      <c r="F319" s="236"/>
      <c r="G319" s="237"/>
      <c r="H319" s="239"/>
      <c r="I319" s="239"/>
    </row>
    <row r="320" spans="1:9">
      <c r="A320" s="381"/>
      <c r="B320" s="312"/>
      <c r="C320" s="24" t="s">
        <v>10</v>
      </c>
      <c r="D320" s="25"/>
      <c r="E320" s="25"/>
      <c r="F320" s="236"/>
      <c r="G320" s="237"/>
      <c r="H320" s="239"/>
      <c r="I320" s="239"/>
    </row>
    <row r="321" spans="1:9">
      <c r="A321" s="381"/>
      <c r="B321" s="312"/>
      <c r="C321" s="24" t="s">
        <v>11</v>
      </c>
      <c r="D321" s="25"/>
      <c r="E321" s="25"/>
      <c r="F321" s="236"/>
      <c r="G321" s="237"/>
      <c r="H321" s="239"/>
      <c r="I321" s="239"/>
    </row>
    <row r="322" spans="1:9">
      <c r="A322" s="381" t="s">
        <v>141</v>
      </c>
      <c r="B322" s="312" t="s">
        <v>142</v>
      </c>
      <c r="C322" s="33" t="s">
        <v>7</v>
      </c>
      <c r="D322" s="34"/>
      <c r="E322" s="34"/>
      <c r="F322" s="236"/>
      <c r="G322" s="237"/>
      <c r="H322" s="238"/>
      <c r="I322" s="239"/>
    </row>
    <row r="323" spans="1:9">
      <c r="A323" s="381"/>
      <c r="B323" s="312"/>
      <c r="C323" s="24" t="s">
        <v>8</v>
      </c>
      <c r="D323" s="25"/>
      <c r="E323" s="25"/>
      <c r="F323" s="236"/>
      <c r="G323" s="237"/>
      <c r="H323" s="239"/>
      <c r="I323" s="239"/>
    </row>
    <row r="324" spans="1:9">
      <c r="A324" s="381"/>
      <c r="B324" s="312"/>
      <c r="C324" s="24" t="s">
        <v>9</v>
      </c>
      <c r="D324" s="25"/>
      <c r="E324" s="25"/>
      <c r="F324" s="236"/>
      <c r="G324" s="237"/>
      <c r="H324" s="239"/>
      <c r="I324" s="239"/>
    </row>
    <row r="325" spans="1:9">
      <c r="A325" s="381"/>
      <c r="B325" s="312"/>
      <c r="C325" s="24" t="s">
        <v>10</v>
      </c>
      <c r="D325" s="25"/>
      <c r="E325" s="25"/>
      <c r="F325" s="236"/>
      <c r="G325" s="237"/>
      <c r="H325" s="239"/>
      <c r="I325" s="239"/>
    </row>
    <row r="326" spans="1:9">
      <c r="A326" s="381"/>
      <c r="B326" s="312"/>
      <c r="C326" s="24" t="s">
        <v>11</v>
      </c>
      <c r="D326" s="25"/>
      <c r="E326" s="25"/>
      <c r="F326" s="236"/>
      <c r="G326" s="237"/>
      <c r="H326" s="239"/>
      <c r="I326" s="239"/>
    </row>
    <row r="327" spans="1:9">
      <c r="A327" s="381" t="s">
        <v>143</v>
      </c>
      <c r="B327" s="312" t="s">
        <v>144</v>
      </c>
      <c r="C327" s="33" t="s">
        <v>7</v>
      </c>
      <c r="D327" s="34"/>
      <c r="E327" s="34"/>
      <c r="F327" s="236"/>
      <c r="G327" s="237"/>
      <c r="H327" s="238"/>
      <c r="I327" s="239"/>
    </row>
    <row r="328" spans="1:9">
      <c r="A328" s="381"/>
      <c r="B328" s="312"/>
      <c r="C328" s="24" t="s">
        <v>8</v>
      </c>
      <c r="D328" s="25"/>
      <c r="E328" s="25"/>
      <c r="F328" s="236"/>
      <c r="G328" s="237"/>
      <c r="H328" s="239"/>
      <c r="I328" s="239"/>
    </row>
    <row r="329" spans="1:9">
      <c r="A329" s="381"/>
      <c r="B329" s="312"/>
      <c r="C329" s="24" t="s">
        <v>9</v>
      </c>
      <c r="D329" s="25"/>
      <c r="E329" s="25"/>
      <c r="F329" s="236"/>
      <c r="G329" s="237"/>
      <c r="H329" s="239"/>
      <c r="I329" s="239"/>
    </row>
    <row r="330" spans="1:9">
      <c r="A330" s="381"/>
      <c r="B330" s="312"/>
      <c r="C330" s="24" t="s">
        <v>10</v>
      </c>
      <c r="D330" s="25"/>
      <c r="E330" s="25"/>
      <c r="F330" s="236"/>
      <c r="G330" s="237"/>
      <c r="H330" s="239"/>
      <c r="I330" s="239"/>
    </row>
    <row r="331" spans="1:9">
      <c r="A331" s="381"/>
      <c r="B331" s="312"/>
      <c r="C331" s="24" t="s">
        <v>11</v>
      </c>
      <c r="D331" s="25"/>
      <c r="E331" s="25"/>
      <c r="F331" s="236"/>
      <c r="G331" s="237"/>
      <c r="H331" s="239"/>
      <c r="I331" s="239"/>
    </row>
    <row r="332" spans="1:9">
      <c r="A332" s="381" t="s">
        <v>145</v>
      </c>
      <c r="B332" s="312" t="s">
        <v>146</v>
      </c>
      <c r="C332" s="33" t="s">
        <v>7</v>
      </c>
      <c r="D332" s="34"/>
      <c r="E332" s="34"/>
      <c r="F332" s="236"/>
      <c r="G332" s="237"/>
      <c r="H332" s="238"/>
      <c r="I332" s="239"/>
    </row>
    <row r="333" spans="1:9">
      <c r="A333" s="381"/>
      <c r="B333" s="312"/>
      <c r="C333" s="24" t="s">
        <v>8</v>
      </c>
      <c r="D333" s="25"/>
      <c r="E333" s="25"/>
      <c r="F333" s="236"/>
      <c r="G333" s="237"/>
      <c r="H333" s="239"/>
      <c r="I333" s="239"/>
    </row>
    <row r="334" spans="1:9">
      <c r="A334" s="381"/>
      <c r="B334" s="312"/>
      <c r="C334" s="24" t="s">
        <v>9</v>
      </c>
      <c r="D334" s="25"/>
      <c r="E334" s="25"/>
      <c r="F334" s="236"/>
      <c r="G334" s="237"/>
      <c r="H334" s="239"/>
      <c r="I334" s="239"/>
    </row>
    <row r="335" spans="1:9">
      <c r="A335" s="381"/>
      <c r="B335" s="312"/>
      <c r="C335" s="24" t="s">
        <v>10</v>
      </c>
      <c r="D335" s="25"/>
      <c r="E335" s="25"/>
      <c r="F335" s="236"/>
      <c r="G335" s="237"/>
      <c r="H335" s="239"/>
      <c r="I335" s="239"/>
    </row>
    <row r="336" spans="1:9">
      <c r="A336" s="381"/>
      <c r="B336" s="312"/>
      <c r="C336" s="24" t="s">
        <v>11</v>
      </c>
      <c r="D336" s="25"/>
      <c r="E336" s="25"/>
      <c r="F336" s="236"/>
      <c r="G336" s="237"/>
      <c r="H336" s="239"/>
      <c r="I336" s="239"/>
    </row>
    <row r="337" spans="1:9">
      <c r="A337" s="381" t="s">
        <v>147</v>
      </c>
      <c r="B337" s="312" t="s">
        <v>148</v>
      </c>
      <c r="C337" s="33" t="s">
        <v>7</v>
      </c>
      <c r="D337" s="34"/>
      <c r="E337" s="34"/>
      <c r="F337" s="236"/>
      <c r="G337" s="237"/>
      <c r="H337" s="238"/>
      <c r="I337" s="239"/>
    </row>
    <row r="338" spans="1:9">
      <c r="A338" s="381"/>
      <c r="B338" s="312"/>
      <c r="C338" s="24" t="s">
        <v>8</v>
      </c>
      <c r="D338" s="25"/>
      <c r="E338" s="25"/>
      <c r="F338" s="236"/>
      <c r="G338" s="237"/>
      <c r="H338" s="239"/>
      <c r="I338" s="239"/>
    </row>
    <row r="339" spans="1:9">
      <c r="A339" s="381"/>
      <c r="B339" s="312"/>
      <c r="C339" s="24" t="s">
        <v>9</v>
      </c>
      <c r="D339" s="25"/>
      <c r="E339" s="25"/>
      <c r="F339" s="236"/>
      <c r="G339" s="237"/>
      <c r="H339" s="239"/>
      <c r="I339" s="239"/>
    </row>
    <row r="340" spans="1:9">
      <c r="A340" s="381"/>
      <c r="B340" s="312"/>
      <c r="C340" s="24" t="s">
        <v>10</v>
      </c>
      <c r="D340" s="25"/>
      <c r="E340" s="25"/>
      <c r="F340" s="236"/>
      <c r="G340" s="237"/>
      <c r="H340" s="239"/>
      <c r="I340" s="239"/>
    </row>
    <row r="341" spans="1:9">
      <c r="A341" s="381"/>
      <c r="B341" s="312"/>
      <c r="C341" s="24" t="s">
        <v>11</v>
      </c>
      <c r="D341" s="25"/>
      <c r="E341" s="25"/>
      <c r="F341" s="236"/>
      <c r="G341" s="237"/>
      <c r="H341" s="239"/>
      <c r="I341" s="239"/>
    </row>
    <row r="342" spans="1:9">
      <c r="A342" s="381" t="s">
        <v>149</v>
      </c>
      <c r="B342" s="312" t="s">
        <v>150</v>
      </c>
      <c r="C342" s="33" t="s">
        <v>7</v>
      </c>
      <c r="D342" s="34"/>
      <c r="E342" s="34"/>
      <c r="F342" s="236"/>
      <c r="G342" s="237"/>
      <c r="H342" s="238"/>
      <c r="I342" s="239"/>
    </row>
    <row r="343" spans="1:9">
      <c r="A343" s="381"/>
      <c r="B343" s="312"/>
      <c r="C343" s="24" t="s">
        <v>8</v>
      </c>
      <c r="D343" s="25"/>
      <c r="E343" s="25"/>
      <c r="F343" s="236"/>
      <c r="G343" s="237"/>
      <c r="H343" s="239"/>
      <c r="I343" s="239"/>
    </row>
    <row r="344" spans="1:9">
      <c r="A344" s="381"/>
      <c r="B344" s="312"/>
      <c r="C344" s="24" t="s">
        <v>9</v>
      </c>
      <c r="D344" s="25"/>
      <c r="E344" s="25"/>
      <c r="F344" s="236"/>
      <c r="G344" s="237"/>
      <c r="H344" s="239"/>
      <c r="I344" s="239"/>
    </row>
    <row r="345" spans="1:9">
      <c r="A345" s="381"/>
      <c r="B345" s="312"/>
      <c r="C345" s="24" t="s">
        <v>10</v>
      </c>
      <c r="D345" s="25"/>
      <c r="E345" s="25"/>
      <c r="F345" s="236"/>
      <c r="G345" s="237"/>
      <c r="H345" s="239"/>
      <c r="I345" s="239"/>
    </row>
    <row r="346" spans="1:9">
      <c r="A346" s="381"/>
      <c r="B346" s="312"/>
      <c r="C346" s="24" t="s">
        <v>11</v>
      </c>
      <c r="D346" s="25"/>
      <c r="E346" s="25"/>
      <c r="F346" s="236"/>
      <c r="G346" s="237"/>
      <c r="H346" s="239"/>
      <c r="I346" s="239"/>
    </row>
    <row r="347" spans="1:9" ht="17.25">
      <c r="A347" s="336" t="s">
        <v>166</v>
      </c>
      <c r="B347" s="336"/>
      <c r="C347" s="18" t="s">
        <v>7</v>
      </c>
      <c r="D347" s="21">
        <f>D348+D349+D350+D351</f>
        <v>10720</v>
      </c>
      <c r="E347" s="21">
        <f>E348+E349+E350+E351</f>
        <v>4743.71</v>
      </c>
      <c r="F347" s="236"/>
      <c r="G347" s="237"/>
      <c r="H347" s="238"/>
      <c r="I347" s="239"/>
    </row>
    <row r="348" spans="1:9" ht="17.25">
      <c r="A348" s="336"/>
      <c r="B348" s="336"/>
      <c r="C348" s="18" t="s">
        <v>8</v>
      </c>
      <c r="D348" s="32">
        <f>SUM(D229,D264,D284)</f>
        <v>10720</v>
      </c>
      <c r="E348" s="32">
        <f>SUM(E229,E264,E284)</f>
        <v>4018.14</v>
      </c>
      <c r="F348" s="236"/>
      <c r="G348" s="237"/>
      <c r="H348" s="239"/>
      <c r="I348" s="239"/>
    </row>
    <row r="349" spans="1:9" ht="17.25">
      <c r="A349" s="336"/>
      <c r="B349" s="336"/>
      <c r="C349" s="18" t="s">
        <v>9</v>
      </c>
      <c r="D349" s="32">
        <f t="shared" ref="D349:E349" si="16">SUM(D230,D265,D285)</f>
        <v>0</v>
      </c>
      <c r="E349" s="32">
        <f t="shared" si="16"/>
        <v>36.5</v>
      </c>
      <c r="F349" s="236"/>
      <c r="G349" s="237"/>
      <c r="H349" s="239"/>
      <c r="I349" s="239"/>
    </row>
    <row r="350" spans="1:9" ht="17.25">
      <c r="A350" s="336"/>
      <c r="B350" s="336"/>
      <c r="C350" s="18" t="s">
        <v>10</v>
      </c>
      <c r="D350" s="32">
        <f t="shared" ref="D350:E350" si="17">SUM(D231,D266,D286)</f>
        <v>0</v>
      </c>
      <c r="E350" s="32">
        <f t="shared" si="17"/>
        <v>689.07</v>
      </c>
      <c r="F350" s="236"/>
      <c r="G350" s="237"/>
      <c r="H350" s="239"/>
      <c r="I350" s="239"/>
    </row>
    <row r="351" spans="1:9" ht="17.25">
      <c r="A351" s="336"/>
      <c r="B351" s="336"/>
      <c r="C351" s="18" t="s">
        <v>11</v>
      </c>
      <c r="D351" s="32">
        <f t="shared" ref="D351:E351" si="18">SUM(D232,D267,D287)</f>
        <v>0</v>
      </c>
      <c r="E351" s="32">
        <f t="shared" si="18"/>
        <v>0</v>
      </c>
      <c r="F351" s="236"/>
      <c r="G351" s="237"/>
      <c r="H351" s="239"/>
      <c r="I351" s="239"/>
    </row>
    <row r="352" spans="1:9" ht="26.25" customHeight="1">
      <c r="A352" s="641" t="s">
        <v>1239</v>
      </c>
      <c r="B352" s="642"/>
      <c r="C352" s="642"/>
      <c r="D352" s="642"/>
      <c r="E352" s="642"/>
      <c r="F352" s="642"/>
      <c r="G352" s="642"/>
      <c r="H352" s="642"/>
      <c r="I352" s="643"/>
    </row>
    <row r="353" spans="1:9" ht="26.25" customHeight="1">
      <c r="A353" s="340" t="s">
        <v>6</v>
      </c>
      <c r="B353" s="340" t="s">
        <v>151</v>
      </c>
      <c r="C353" s="20" t="s">
        <v>7</v>
      </c>
      <c r="D353" s="31">
        <f>SUM(D354:D357)</f>
        <v>16980</v>
      </c>
      <c r="E353" s="31">
        <f>SUM(E354:E357)</f>
        <v>6996</v>
      </c>
      <c r="F353" s="236"/>
      <c r="G353" s="237"/>
      <c r="H353" s="238"/>
      <c r="I353" s="239"/>
    </row>
    <row r="354" spans="1:9" ht="17.25">
      <c r="A354" s="340"/>
      <c r="B354" s="340"/>
      <c r="C354" s="18" t="s">
        <v>8</v>
      </c>
      <c r="D354" s="32">
        <f>SUM(D359,D364,D369,D374)</f>
        <v>16980</v>
      </c>
      <c r="E354" s="32">
        <f>SUM(E359,E364,E369,E374)</f>
        <v>6996</v>
      </c>
      <c r="F354" s="236"/>
      <c r="G354" s="237"/>
      <c r="H354" s="239"/>
      <c r="I354" s="239"/>
    </row>
    <row r="355" spans="1:9" ht="17.25">
      <c r="A355" s="340"/>
      <c r="B355" s="340"/>
      <c r="C355" s="18" t="s">
        <v>9</v>
      </c>
      <c r="D355" s="32"/>
      <c r="E355" s="32"/>
      <c r="F355" s="236"/>
      <c r="G355" s="237"/>
      <c r="H355" s="239"/>
      <c r="I355" s="239"/>
    </row>
    <row r="356" spans="1:9" ht="17.25">
      <c r="A356" s="340"/>
      <c r="B356" s="340"/>
      <c r="C356" s="18" t="s">
        <v>10</v>
      </c>
      <c r="D356" s="32"/>
      <c r="E356" s="32"/>
      <c r="F356" s="236"/>
      <c r="G356" s="237"/>
      <c r="H356" s="239"/>
      <c r="I356" s="239"/>
    </row>
    <row r="357" spans="1:9" ht="17.25">
      <c r="A357" s="340"/>
      <c r="B357" s="340"/>
      <c r="C357" s="18" t="s">
        <v>11</v>
      </c>
      <c r="D357" s="32"/>
      <c r="E357" s="32"/>
      <c r="F357" s="236"/>
      <c r="G357" s="237"/>
      <c r="H357" s="239"/>
      <c r="I357" s="239"/>
    </row>
    <row r="358" spans="1:9">
      <c r="A358" s="381" t="s">
        <v>12</v>
      </c>
      <c r="B358" s="312" t="s">
        <v>152</v>
      </c>
      <c r="C358" s="33" t="s">
        <v>7</v>
      </c>
      <c r="D358" s="34">
        <v>4500</v>
      </c>
      <c r="E358" s="34">
        <v>1150</v>
      </c>
      <c r="F358" s="236"/>
      <c r="G358" s="237"/>
      <c r="H358" s="238"/>
      <c r="I358" s="239"/>
    </row>
    <row r="359" spans="1:9">
      <c r="A359" s="381"/>
      <c r="B359" s="312"/>
      <c r="C359" s="24" t="s">
        <v>8</v>
      </c>
      <c r="D359" s="25">
        <v>4500</v>
      </c>
      <c r="E359" s="25">
        <v>1150</v>
      </c>
      <c r="F359" s="236"/>
      <c r="G359" s="237"/>
      <c r="H359" s="239"/>
      <c r="I359" s="239"/>
    </row>
    <row r="360" spans="1:9">
      <c r="A360" s="381"/>
      <c r="B360" s="312"/>
      <c r="C360" s="24" t="s">
        <v>9</v>
      </c>
      <c r="D360" s="25"/>
      <c r="E360" s="25"/>
      <c r="F360" s="236"/>
      <c r="G360" s="237"/>
      <c r="H360" s="239"/>
      <c r="I360" s="239"/>
    </row>
    <row r="361" spans="1:9">
      <c r="A361" s="381"/>
      <c r="B361" s="312"/>
      <c r="C361" s="24" t="s">
        <v>10</v>
      </c>
      <c r="D361" s="25"/>
      <c r="E361" s="25"/>
      <c r="F361" s="236"/>
      <c r="G361" s="237"/>
      <c r="H361" s="239"/>
      <c r="I361" s="239"/>
    </row>
    <row r="362" spans="1:9">
      <c r="A362" s="381"/>
      <c r="B362" s="312"/>
      <c r="C362" s="24" t="s">
        <v>11</v>
      </c>
      <c r="D362" s="25"/>
      <c r="E362" s="25"/>
      <c r="F362" s="236"/>
      <c r="G362" s="237"/>
      <c r="H362" s="239"/>
      <c r="I362" s="239"/>
    </row>
    <row r="363" spans="1:9">
      <c r="A363" s="381" t="s">
        <v>47</v>
      </c>
      <c r="B363" s="312" t="s">
        <v>153</v>
      </c>
      <c r="C363" s="33" t="s">
        <v>7</v>
      </c>
      <c r="D363" s="34"/>
      <c r="E363" s="34">
        <v>0</v>
      </c>
      <c r="F363" s="236"/>
      <c r="G363" s="237"/>
      <c r="H363" s="238"/>
      <c r="I363" s="239"/>
    </row>
    <row r="364" spans="1:9">
      <c r="A364" s="381"/>
      <c r="B364" s="312"/>
      <c r="C364" s="24" t="s">
        <v>8</v>
      </c>
      <c r="D364" s="25"/>
      <c r="E364" s="25">
        <v>0</v>
      </c>
      <c r="F364" s="236"/>
      <c r="G364" s="237"/>
      <c r="H364" s="239"/>
      <c r="I364" s="239"/>
    </row>
    <row r="365" spans="1:9">
      <c r="A365" s="381"/>
      <c r="B365" s="312"/>
      <c r="C365" s="24" t="s">
        <v>9</v>
      </c>
      <c r="D365" s="25"/>
      <c r="E365" s="25"/>
      <c r="F365" s="236"/>
      <c r="G365" s="237"/>
      <c r="H365" s="239"/>
      <c r="I365" s="239"/>
    </row>
    <row r="366" spans="1:9">
      <c r="A366" s="381"/>
      <c r="B366" s="312"/>
      <c r="C366" s="24" t="s">
        <v>10</v>
      </c>
      <c r="D366" s="25"/>
      <c r="E366" s="25"/>
      <c r="F366" s="236"/>
      <c r="G366" s="237"/>
      <c r="H366" s="239"/>
      <c r="I366" s="239"/>
    </row>
    <row r="367" spans="1:9">
      <c r="A367" s="381"/>
      <c r="B367" s="312"/>
      <c r="C367" s="24" t="s">
        <v>11</v>
      </c>
      <c r="D367" s="25"/>
      <c r="E367" s="25"/>
      <c r="F367" s="236"/>
      <c r="G367" s="237"/>
      <c r="H367" s="239"/>
      <c r="I367" s="239"/>
    </row>
    <row r="368" spans="1:9">
      <c r="A368" s="381" t="s">
        <v>49</v>
      </c>
      <c r="B368" s="312" t="s">
        <v>154</v>
      </c>
      <c r="C368" s="33" t="s">
        <v>7</v>
      </c>
      <c r="D368" s="34">
        <v>11480</v>
      </c>
      <c r="E368" s="34">
        <v>5286</v>
      </c>
      <c r="F368" s="236"/>
      <c r="G368" s="237"/>
      <c r="H368" s="238"/>
      <c r="I368" s="239"/>
    </row>
    <row r="369" spans="1:9">
      <c r="A369" s="381"/>
      <c r="B369" s="312"/>
      <c r="C369" s="24" t="s">
        <v>8</v>
      </c>
      <c r="D369" s="34">
        <v>11480</v>
      </c>
      <c r="E369" s="25">
        <v>5286</v>
      </c>
      <c r="F369" s="236"/>
      <c r="G369" s="237"/>
      <c r="H369" s="239"/>
      <c r="I369" s="239"/>
    </row>
    <row r="370" spans="1:9">
      <c r="A370" s="381"/>
      <c r="B370" s="312"/>
      <c r="C370" s="24" t="s">
        <v>9</v>
      </c>
      <c r="D370" s="25"/>
      <c r="E370" s="25"/>
      <c r="F370" s="236"/>
      <c r="G370" s="237"/>
      <c r="H370" s="239"/>
      <c r="I370" s="239"/>
    </row>
    <row r="371" spans="1:9">
      <c r="A371" s="381"/>
      <c r="B371" s="312"/>
      <c r="C371" s="24" t="s">
        <v>10</v>
      </c>
      <c r="D371" s="25"/>
      <c r="E371" s="25"/>
      <c r="F371" s="236"/>
      <c r="G371" s="237"/>
      <c r="H371" s="239"/>
      <c r="I371" s="239"/>
    </row>
    <row r="372" spans="1:9">
      <c r="A372" s="381"/>
      <c r="B372" s="312"/>
      <c r="C372" s="24" t="s">
        <v>11</v>
      </c>
      <c r="D372" s="25"/>
      <c r="E372" s="25"/>
      <c r="F372" s="236"/>
      <c r="G372" s="237"/>
      <c r="H372" s="239"/>
      <c r="I372" s="239"/>
    </row>
    <row r="373" spans="1:9">
      <c r="A373" s="381" t="s">
        <v>51</v>
      </c>
      <c r="B373" s="312" t="s">
        <v>155</v>
      </c>
      <c r="C373" s="33" t="s">
        <v>7</v>
      </c>
      <c r="D373" s="34">
        <v>1000</v>
      </c>
      <c r="E373" s="34">
        <v>560</v>
      </c>
      <c r="F373" s="236"/>
      <c r="G373" s="237"/>
      <c r="H373" s="238"/>
      <c r="I373" s="239"/>
    </row>
    <row r="374" spans="1:9">
      <c r="A374" s="381"/>
      <c r="B374" s="312"/>
      <c r="C374" s="24" t="s">
        <v>8</v>
      </c>
      <c r="D374" s="34">
        <v>1000</v>
      </c>
      <c r="E374" s="25">
        <v>560</v>
      </c>
      <c r="F374" s="236"/>
      <c r="G374" s="237"/>
      <c r="H374" s="239"/>
      <c r="I374" s="239"/>
    </row>
    <row r="375" spans="1:9">
      <c r="A375" s="381"/>
      <c r="B375" s="312"/>
      <c r="C375" s="24" t="s">
        <v>9</v>
      </c>
      <c r="D375" s="25"/>
      <c r="E375" s="25"/>
      <c r="F375" s="236"/>
      <c r="G375" s="237"/>
      <c r="H375" s="239"/>
      <c r="I375" s="239"/>
    </row>
    <row r="376" spans="1:9">
      <c r="A376" s="381"/>
      <c r="B376" s="312"/>
      <c r="C376" s="24" t="s">
        <v>10</v>
      </c>
      <c r="D376" s="25"/>
      <c r="E376" s="25"/>
      <c r="F376" s="236"/>
      <c r="G376" s="237"/>
      <c r="H376" s="239"/>
      <c r="I376" s="239"/>
    </row>
    <row r="377" spans="1:9">
      <c r="A377" s="381"/>
      <c r="B377" s="312"/>
      <c r="C377" s="24" t="s">
        <v>11</v>
      </c>
      <c r="D377" s="25"/>
      <c r="E377" s="25"/>
      <c r="F377" s="236"/>
      <c r="G377" s="237"/>
      <c r="H377" s="239"/>
      <c r="I377" s="239"/>
    </row>
    <row r="378" spans="1:9" ht="17.25">
      <c r="A378" s="336" t="s">
        <v>164</v>
      </c>
      <c r="B378" s="336"/>
      <c r="C378" s="18" t="s">
        <v>7</v>
      </c>
      <c r="D378" s="21">
        <f>D379+D380+D381+D382</f>
        <v>16980</v>
      </c>
      <c r="E378" s="21">
        <f>E379+E380+E381+E382</f>
        <v>6996</v>
      </c>
      <c r="F378" s="236"/>
      <c r="G378" s="237"/>
      <c r="H378" s="238"/>
      <c r="I378" s="239"/>
    </row>
    <row r="379" spans="1:9" ht="17.25">
      <c r="A379" s="336"/>
      <c r="B379" s="336"/>
      <c r="C379" s="18" t="s">
        <v>8</v>
      </c>
      <c r="D379" s="32">
        <f>D354</f>
        <v>16980</v>
      </c>
      <c r="E379" s="32">
        <f>E354</f>
        <v>6996</v>
      </c>
      <c r="F379" s="236"/>
      <c r="G379" s="237"/>
      <c r="H379" s="239"/>
      <c r="I379" s="239"/>
    </row>
    <row r="380" spans="1:9" ht="17.25">
      <c r="A380" s="336"/>
      <c r="B380" s="336"/>
      <c r="C380" s="18" t="s">
        <v>9</v>
      </c>
      <c r="D380" s="32">
        <v>0</v>
      </c>
      <c r="E380" s="23">
        <v>0</v>
      </c>
      <c r="F380" s="236"/>
      <c r="G380" s="237"/>
      <c r="H380" s="239"/>
      <c r="I380" s="239"/>
    </row>
    <row r="381" spans="1:9" ht="17.25">
      <c r="A381" s="336"/>
      <c r="B381" s="336"/>
      <c r="C381" s="18" t="s">
        <v>10</v>
      </c>
      <c r="D381" s="32">
        <v>0</v>
      </c>
      <c r="E381" s="23">
        <v>0</v>
      </c>
      <c r="F381" s="236"/>
      <c r="G381" s="237"/>
      <c r="H381" s="239"/>
      <c r="I381" s="239"/>
    </row>
    <row r="382" spans="1:9" ht="17.25">
      <c r="A382" s="336"/>
      <c r="B382" s="336"/>
      <c r="C382" s="18" t="s">
        <v>11</v>
      </c>
      <c r="D382" s="32">
        <v>0</v>
      </c>
      <c r="E382" s="32">
        <v>0</v>
      </c>
      <c r="F382" s="236"/>
      <c r="G382" s="237"/>
      <c r="H382" s="239"/>
      <c r="I382" s="239"/>
    </row>
    <row r="383" spans="1:9" ht="18.75" customHeight="1">
      <c r="A383" s="641" t="s">
        <v>1240</v>
      </c>
      <c r="B383" s="642"/>
      <c r="C383" s="642"/>
      <c r="D383" s="642"/>
      <c r="E383" s="642"/>
      <c r="F383" s="642"/>
      <c r="G383" s="642"/>
      <c r="H383" s="642"/>
      <c r="I383" s="643"/>
    </row>
    <row r="384" spans="1:9">
      <c r="A384" s="340" t="s">
        <v>6</v>
      </c>
      <c r="B384" s="340" t="s">
        <v>156</v>
      </c>
      <c r="C384" s="20" t="s">
        <v>7</v>
      </c>
      <c r="D384" s="31">
        <v>385400</v>
      </c>
      <c r="E384" s="31">
        <f>E389+E394</f>
        <v>111265.03</v>
      </c>
      <c r="F384" s="236"/>
      <c r="G384" s="237"/>
      <c r="H384" s="238"/>
      <c r="I384" s="239"/>
    </row>
    <row r="385" spans="1:9" ht="17.25">
      <c r="A385" s="382"/>
      <c r="B385" s="340"/>
      <c r="C385" s="18" t="s">
        <v>8</v>
      </c>
      <c r="D385" s="32">
        <f>SUM(D390,D395)</f>
        <v>201090</v>
      </c>
      <c r="E385" s="32">
        <f>E390+E395</f>
        <v>111265.03</v>
      </c>
      <c r="F385" s="236"/>
      <c r="G385" s="237"/>
      <c r="H385" s="239"/>
      <c r="I385" s="239"/>
    </row>
    <row r="386" spans="1:9" ht="17.25">
      <c r="A386" s="382"/>
      <c r="B386" s="340"/>
      <c r="C386" s="18" t="s">
        <v>9</v>
      </c>
      <c r="D386" s="32"/>
      <c r="E386" s="32"/>
      <c r="F386" s="236"/>
      <c r="G386" s="237"/>
      <c r="H386" s="239"/>
      <c r="I386" s="239"/>
    </row>
    <row r="387" spans="1:9" ht="17.25">
      <c r="A387" s="382"/>
      <c r="B387" s="340"/>
      <c r="C387" s="18" t="s">
        <v>10</v>
      </c>
      <c r="D387" s="32"/>
      <c r="E387" s="32"/>
      <c r="F387" s="236"/>
      <c r="G387" s="237"/>
      <c r="H387" s="239"/>
      <c r="I387" s="239"/>
    </row>
    <row r="388" spans="1:9" ht="17.25">
      <c r="A388" s="382"/>
      <c r="B388" s="340"/>
      <c r="C388" s="18" t="s">
        <v>11</v>
      </c>
      <c r="D388" s="32"/>
      <c r="E388" s="32"/>
      <c r="F388" s="236"/>
      <c r="G388" s="237"/>
      <c r="H388" s="239"/>
      <c r="I388" s="239"/>
    </row>
    <row r="389" spans="1:9">
      <c r="A389" s="383" t="s">
        <v>12</v>
      </c>
      <c r="B389" s="383" t="s">
        <v>157</v>
      </c>
      <c r="C389" s="33" t="s">
        <v>7</v>
      </c>
      <c r="D389" s="35">
        <v>201090</v>
      </c>
      <c r="E389" s="35">
        <v>105211.23</v>
      </c>
      <c r="F389" s="236"/>
      <c r="G389" s="237"/>
      <c r="H389" s="238"/>
      <c r="I389" s="239"/>
    </row>
    <row r="390" spans="1:9">
      <c r="A390" s="384"/>
      <c r="B390" s="383"/>
      <c r="C390" s="24" t="s">
        <v>8</v>
      </c>
      <c r="D390" s="35">
        <v>201090</v>
      </c>
      <c r="E390" s="35">
        <v>105211.23</v>
      </c>
      <c r="F390" s="236"/>
      <c r="G390" s="237"/>
      <c r="H390" s="239"/>
      <c r="I390" s="239"/>
    </row>
    <row r="391" spans="1:9">
      <c r="A391" s="384"/>
      <c r="B391" s="383"/>
      <c r="C391" s="24" t="s">
        <v>9</v>
      </c>
      <c r="D391" s="36"/>
      <c r="E391" s="36"/>
      <c r="F391" s="236"/>
      <c r="G391" s="237"/>
      <c r="H391" s="239"/>
      <c r="I391" s="239"/>
    </row>
    <row r="392" spans="1:9">
      <c r="A392" s="384"/>
      <c r="B392" s="383"/>
      <c r="C392" s="24" t="s">
        <v>10</v>
      </c>
      <c r="D392" s="36"/>
      <c r="E392" s="36"/>
      <c r="F392" s="236"/>
      <c r="G392" s="237"/>
      <c r="H392" s="239"/>
      <c r="I392" s="239"/>
    </row>
    <row r="393" spans="1:9">
      <c r="A393" s="384"/>
      <c r="B393" s="383"/>
      <c r="C393" s="24" t="s">
        <v>11</v>
      </c>
      <c r="D393" s="36"/>
      <c r="E393" s="36"/>
      <c r="F393" s="236"/>
      <c r="G393" s="237"/>
      <c r="H393" s="239"/>
      <c r="I393" s="239"/>
    </row>
    <row r="394" spans="1:9">
      <c r="A394" s="381" t="s">
        <v>47</v>
      </c>
      <c r="B394" s="312" t="s">
        <v>158</v>
      </c>
      <c r="C394" s="33" t="s">
        <v>7</v>
      </c>
      <c r="D394" s="35"/>
      <c r="E394" s="34">
        <v>6053.8</v>
      </c>
      <c r="F394" s="236"/>
      <c r="G394" s="237"/>
      <c r="H394" s="238"/>
      <c r="I394" s="239"/>
    </row>
    <row r="395" spans="1:9">
      <c r="A395" s="381"/>
      <c r="B395" s="312"/>
      <c r="C395" s="24" t="s">
        <v>8</v>
      </c>
      <c r="D395" s="36"/>
      <c r="E395" s="34">
        <v>6053.8</v>
      </c>
      <c r="F395" s="236"/>
      <c r="G395" s="237"/>
      <c r="H395" s="239"/>
      <c r="I395" s="239"/>
    </row>
    <row r="396" spans="1:9">
      <c r="A396" s="381"/>
      <c r="B396" s="312"/>
      <c r="C396" s="24" t="s">
        <v>9</v>
      </c>
      <c r="D396" s="25"/>
      <c r="E396" s="25"/>
      <c r="F396" s="236"/>
      <c r="G396" s="237"/>
      <c r="H396" s="239"/>
      <c r="I396" s="239"/>
    </row>
    <row r="397" spans="1:9">
      <c r="A397" s="381"/>
      <c r="B397" s="312"/>
      <c r="C397" s="24" t="s">
        <v>10</v>
      </c>
      <c r="D397" s="25"/>
      <c r="E397" s="25"/>
      <c r="F397" s="236"/>
      <c r="G397" s="237"/>
      <c r="H397" s="239"/>
      <c r="I397" s="239"/>
    </row>
    <row r="398" spans="1:9">
      <c r="A398" s="381"/>
      <c r="B398" s="312"/>
      <c r="C398" s="24" t="s">
        <v>11</v>
      </c>
      <c r="D398" s="25"/>
      <c r="E398" s="25"/>
      <c r="F398" s="236"/>
      <c r="G398" s="237"/>
      <c r="H398" s="239"/>
      <c r="I398" s="239"/>
    </row>
    <row r="399" spans="1:9">
      <c r="A399" s="340" t="s">
        <v>13</v>
      </c>
      <c r="B399" s="340" t="s">
        <v>159</v>
      </c>
      <c r="C399" s="20" t="s">
        <v>7</v>
      </c>
      <c r="D399" s="31">
        <v>86750</v>
      </c>
      <c r="E399" s="31">
        <v>11379.39</v>
      </c>
      <c r="F399" s="236"/>
      <c r="G399" s="237"/>
      <c r="H399" s="238"/>
      <c r="I399" s="239"/>
    </row>
    <row r="400" spans="1:9" ht="17.25">
      <c r="A400" s="340"/>
      <c r="B400" s="340"/>
      <c r="C400" s="18" t="s">
        <v>8</v>
      </c>
      <c r="D400" s="31">
        <v>86750</v>
      </c>
      <c r="E400" s="31">
        <v>11379.39</v>
      </c>
      <c r="F400" s="236"/>
      <c r="G400" s="237"/>
      <c r="H400" s="239"/>
      <c r="I400" s="239"/>
    </row>
    <row r="401" spans="1:9" ht="17.25">
      <c r="A401" s="340"/>
      <c r="B401" s="340"/>
      <c r="C401" s="18" t="s">
        <v>9</v>
      </c>
      <c r="D401" s="32"/>
      <c r="E401" s="32"/>
      <c r="F401" s="236"/>
      <c r="G401" s="237"/>
      <c r="H401" s="239"/>
      <c r="I401" s="239"/>
    </row>
    <row r="402" spans="1:9" ht="17.25">
      <c r="A402" s="340"/>
      <c r="B402" s="340"/>
      <c r="C402" s="18" t="s">
        <v>10</v>
      </c>
      <c r="D402" s="32"/>
      <c r="E402" s="32"/>
      <c r="F402" s="236"/>
      <c r="G402" s="237"/>
      <c r="H402" s="239"/>
      <c r="I402" s="239"/>
    </row>
    <row r="403" spans="1:9" ht="17.25">
      <c r="A403" s="340"/>
      <c r="B403" s="340"/>
      <c r="C403" s="18" t="s">
        <v>11</v>
      </c>
      <c r="D403" s="32"/>
      <c r="E403" s="32"/>
      <c r="F403" s="236"/>
      <c r="G403" s="237"/>
      <c r="H403" s="239"/>
      <c r="I403" s="239"/>
    </row>
    <row r="404" spans="1:9">
      <c r="A404" s="381" t="s">
        <v>33</v>
      </c>
      <c r="B404" s="312" t="s">
        <v>160</v>
      </c>
      <c r="C404" s="33" t="s">
        <v>7</v>
      </c>
      <c r="D404" s="35">
        <v>86750</v>
      </c>
      <c r="E404" s="34">
        <v>11379.39</v>
      </c>
      <c r="F404" s="236"/>
      <c r="G404" s="237"/>
      <c r="H404" s="238"/>
      <c r="I404" s="239"/>
    </row>
    <row r="405" spans="1:9">
      <c r="A405" s="381"/>
      <c r="B405" s="312"/>
      <c r="C405" s="24" t="s">
        <v>8</v>
      </c>
      <c r="D405" s="35">
        <v>86750</v>
      </c>
      <c r="E405" s="34">
        <v>11379.39</v>
      </c>
      <c r="F405" s="236"/>
      <c r="G405" s="237"/>
      <c r="H405" s="239"/>
      <c r="I405" s="239"/>
    </row>
    <row r="406" spans="1:9">
      <c r="A406" s="381"/>
      <c r="B406" s="312"/>
      <c r="C406" s="24" t="s">
        <v>9</v>
      </c>
      <c r="D406" s="25"/>
      <c r="E406" s="25"/>
      <c r="F406" s="236"/>
      <c r="G406" s="237"/>
      <c r="H406" s="239"/>
      <c r="I406" s="239"/>
    </row>
    <row r="407" spans="1:9">
      <c r="A407" s="381"/>
      <c r="B407" s="312"/>
      <c r="C407" s="24" t="s">
        <v>10</v>
      </c>
      <c r="D407" s="25"/>
      <c r="E407" s="25"/>
      <c r="F407" s="236"/>
      <c r="G407" s="237"/>
      <c r="H407" s="239"/>
      <c r="I407" s="239"/>
    </row>
    <row r="408" spans="1:9">
      <c r="A408" s="381"/>
      <c r="B408" s="312"/>
      <c r="C408" s="24" t="s">
        <v>11</v>
      </c>
      <c r="D408" s="25"/>
      <c r="E408" s="25"/>
      <c r="F408" s="236"/>
      <c r="G408" s="237"/>
      <c r="H408" s="239"/>
      <c r="I408" s="239"/>
    </row>
    <row r="409" spans="1:9">
      <c r="A409" s="340" t="s">
        <v>25</v>
      </c>
      <c r="B409" s="340" t="s">
        <v>161</v>
      </c>
      <c r="C409" s="20" t="s">
        <v>7</v>
      </c>
      <c r="D409" s="31">
        <v>6840</v>
      </c>
      <c r="E409" s="31">
        <v>2686.07</v>
      </c>
      <c r="F409" s="236"/>
      <c r="G409" s="237"/>
      <c r="H409" s="238"/>
      <c r="I409" s="239"/>
    </row>
    <row r="410" spans="1:9" ht="17.25">
      <c r="A410" s="340"/>
      <c r="B410" s="340"/>
      <c r="C410" s="18" t="s">
        <v>8</v>
      </c>
      <c r="D410" s="31">
        <v>6840</v>
      </c>
      <c r="E410" s="31">
        <v>2686.07</v>
      </c>
      <c r="F410" s="236"/>
      <c r="G410" s="237"/>
      <c r="H410" s="239"/>
      <c r="I410" s="239"/>
    </row>
    <row r="411" spans="1:9" ht="17.25">
      <c r="A411" s="340"/>
      <c r="B411" s="340"/>
      <c r="C411" s="18" t="s">
        <v>9</v>
      </c>
      <c r="D411" s="32"/>
      <c r="E411" s="32"/>
      <c r="F411" s="236"/>
      <c r="G411" s="237"/>
      <c r="H411" s="239"/>
      <c r="I411" s="239"/>
    </row>
    <row r="412" spans="1:9" ht="17.25">
      <c r="A412" s="340"/>
      <c r="B412" s="340"/>
      <c r="C412" s="18" t="s">
        <v>10</v>
      </c>
      <c r="D412" s="32"/>
      <c r="E412" s="32"/>
      <c r="F412" s="236"/>
      <c r="G412" s="237"/>
      <c r="H412" s="239"/>
      <c r="I412" s="239"/>
    </row>
    <row r="413" spans="1:9" ht="17.25">
      <c r="A413" s="340"/>
      <c r="B413" s="340"/>
      <c r="C413" s="18" t="s">
        <v>11</v>
      </c>
      <c r="D413" s="32"/>
      <c r="E413" s="32"/>
      <c r="F413" s="236"/>
      <c r="G413" s="237"/>
      <c r="H413" s="239"/>
      <c r="I413" s="239"/>
    </row>
    <row r="414" spans="1:9">
      <c r="A414" s="381" t="s">
        <v>70</v>
      </c>
      <c r="B414" s="312" t="s">
        <v>162</v>
      </c>
      <c r="C414" s="33" t="s">
        <v>7</v>
      </c>
      <c r="D414" s="35">
        <v>6840</v>
      </c>
      <c r="E414" s="34">
        <v>2686.07</v>
      </c>
      <c r="F414" s="236"/>
      <c r="G414" s="237"/>
      <c r="H414" s="238"/>
      <c r="I414" s="239"/>
    </row>
    <row r="415" spans="1:9">
      <c r="A415" s="381"/>
      <c r="B415" s="312"/>
      <c r="C415" s="24" t="s">
        <v>8</v>
      </c>
      <c r="D415" s="35">
        <v>6840</v>
      </c>
      <c r="E415" s="34">
        <v>2686.07</v>
      </c>
      <c r="F415" s="236"/>
      <c r="G415" s="237"/>
      <c r="H415" s="239"/>
      <c r="I415" s="239"/>
    </row>
    <row r="416" spans="1:9">
      <c r="A416" s="381"/>
      <c r="B416" s="312"/>
      <c r="C416" s="24" t="s">
        <v>9</v>
      </c>
      <c r="D416" s="25"/>
      <c r="E416" s="25"/>
      <c r="F416" s="236"/>
      <c r="G416" s="237"/>
      <c r="H416" s="239"/>
      <c r="I416" s="239"/>
    </row>
    <row r="417" spans="1:9">
      <c r="A417" s="381"/>
      <c r="B417" s="312"/>
      <c r="C417" s="24" t="s">
        <v>10</v>
      </c>
      <c r="D417" s="25"/>
      <c r="E417" s="25"/>
      <c r="F417" s="236"/>
      <c r="G417" s="237"/>
      <c r="H417" s="239"/>
      <c r="I417" s="239"/>
    </row>
    <row r="418" spans="1:9">
      <c r="A418" s="381"/>
      <c r="B418" s="312"/>
      <c r="C418" s="24" t="s">
        <v>11</v>
      </c>
      <c r="D418" s="25"/>
      <c r="E418" s="25"/>
      <c r="F418" s="236"/>
      <c r="G418" s="237"/>
      <c r="H418" s="239"/>
      <c r="I418" s="239"/>
    </row>
    <row r="419" spans="1:9" ht="18" customHeight="1">
      <c r="A419" s="336" t="s">
        <v>442</v>
      </c>
      <c r="B419" s="336"/>
      <c r="C419" s="18" t="s">
        <v>7</v>
      </c>
      <c r="D419" s="21">
        <f>D420+D421+D422+D423</f>
        <v>294680</v>
      </c>
      <c r="E419" s="21">
        <f>E420+E421+E422+E423</f>
        <v>125330.49</v>
      </c>
      <c r="F419" s="236"/>
      <c r="G419" s="237"/>
      <c r="H419" s="238"/>
      <c r="I419" s="239"/>
    </row>
    <row r="420" spans="1:9" ht="17.25">
      <c r="A420" s="336"/>
      <c r="B420" s="336"/>
      <c r="C420" s="18" t="s">
        <v>8</v>
      </c>
      <c r="D420" s="32">
        <f>SUM(D385,D400,D410)</f>
        <v>294680</v>
      </c>
      <c r="E420" s="32">
        <f>SUM(E385,E400,E410)</f>
        <v>125330.49</v>
      </c>
      <c r="F420" s="236"/>
      <c r="G420" s="237"/>
      <c r="H420" s="239"/>
      <c r="I420" s="239"/>
    </row>
    <row r="421" spans="1:9" ht="17.25">
      <c r="A421" s="336"/>
      <c r="B421" s="336"/>
      <c r="C421" s="18" t="s">
        <v>9</v>
      </c>
      <c r="D421" s="32"/>
      <c r="E421" s="23"/>
      <c r="F421" s="236"/>
      <c r="G421" s="237"/>
      <c r="H421" s="239"/>
      <c r="I421" s="239"/>
    </row>
    <row r="422" spans="1:9" ht="17.25">
      <c r="A422" s="336"/>
      <c r="B422" s="336"/>
      <c r="C422" s="18" t="s">
        <v>10</v>
      </c>
      <c r="D422" s="32"/>
      <c r="E422" s="23"/>
      <c r="F422" s="236"/>
      <c r="G422" s="237"/>
      <c r="H422" s="239"/>
      <c r="I422" s="239"/>
    </row>
    <row r="423" spans="1:9" ht="17.25">
      <c r="A423" s="336"/>
      <c r="B423" s="336"/>
      <c r="C423" s="18" t="s">
        <v>11</v>
      </c>
      <c r="D423" s="32"/>
      <c r="E423" s="32"/>
      <c r="F423" s="236"/>
      <c r="G423" s="237"/>
      <c r="H423" s="239"/>
      <c r="I423" s="239"/>
    </row>
    <row r="424" spans="1:9">
      <c r="A424" s="336" t="s">
        <v>167</v>
      </c>
      <c r="B424" s="336"/>
      <c r="C424" s="20" t="s">
        <v>7</v>
      </c>
      <c r="D424" s="21">
        <f>D425+D426+D427+D428</f>
        <v>322380</v>
      </c>
      <c r="E424" s="21">
        <f>E425+E426+E427+E428</f>
        <v>137070.20000000001</v>
      </c>
      <c r="F424" s="236"/>
      <c r="G424" s="237"/>
      <c r="H424" s="238"/>
      <c r="I424" s="239"/>
    </row>
    <row r="425" spans="1:9">
      <c r="A425" s="336"/>
      <c r="B425" s="336"/>
      <c r="C425" s="20" t="s">
        <v>8</v>
      </c>
      <c r="D425" s="31">
        <f>SUM(D348,D379,D420)</f>
        <v>322380</v>
      </c>
      <c r="E425" s="31">
        <f>SUM(E348,E379,E420)</f>
        <v>136344.63</v>
      </c>
      <c r="F425" s="236"/>
      <c r="G425" s="237"/>
      <c r="H425" s="239"/>
      <c r="I425" s="239"/>
    </row>
    <row r="426" spans="1:9">
      <c r="A426" s="336"/>
      <c r="B426" s="336"/>
      <c r="C426" s="20" t="s">
        <v>9</v>
      </c>
      <c r="D426" s="31">
        <v>0</v>
      </c>
      <c r="E426" s="31">
        <f t="shared" ref="E426:E428" si="19">SUM(E349,E380,E421)</f>
        <v>36.5</v>
      </c>
      <c r="F426" s="236"/>
      <c r="G426" s="237"/>
      <c r="H426" s="239"/>
      <c r="I426" s="239"/>
    </row>
    <row r="427" spans="1:9">
      <c r="A427" s="336"/>
      <c r="B427" s="336"/>
      <c r="C427" s="20" t="s">
        <v>10</v>
      </c>
      <c r="D427" s="31">
        <v>0</v>
      </c>
      <c r="E427" s="31">
        <f t="shared" si="19"/>
        <v>689.07</v>
      </c>
      <c r="F427" s="236"/>
      <c r="G427" s="237"/>
      <c r="H427" s="239"/>
      <c r="I427" s="239"/>
    </row>
    <row r="428" spans="1:9" ht="30">
      <c r="A428" s="336"/>
      <c r="B428" s="336"/>
      <c r="C428" s="20" t="s">
        <v>11</v>
      </c>
      <c r="D428" s="31">
        <v>0</v>
      </c>
      <c r="E428" s="31">
        <f t="shared" si="19"/>
        <v>0</v>
      </c>
      <c r="F428" s="236"/>
      <c r="G428" s="237"/>
      <c r="H428" s="239"/>
      <c r="I428" s="239"/>
    </row>
    <row r="429" spans="1:9">
      <c r="A429" s="20"/>
      <c r="B429" s="20"/>
      <c r="C429" s="20"/>
      <c r="D429" s="31"/>
      <c r="E429" s="31"/>
      <c r="F429" s="46"/>
      <c r="G429" s="47"/>
      <c r="H429" s="238"/>
      <c r="I429" s="239"/>
    </row>
    <row r="430" spans="1:9">
      <c r="A430" s="307" t="s">
        <v>198</v>
      </c>
      <c r="B430" s="307"/>
      <c r="C430" s="307"/>
      <c r="D430" s="307"/>
      <c r="E430" s="307"/>
      <c r="F430" s="307"/>
      <c r="G430" s="307"/>
      <c r="H430" s="307"/>
      <c r="I430" s="307"/>
    </row>
    <row r="431" spans="1:9" ht="86.25">
      <c r="A431" s="37"/>
      <c r="B431" s="38" t="s">
        <v>168</v>
      </c>
      <c r="C431" s="37"/>
      <c r="D431" s="37"/>
      <c r="E431" s="37"/>
      <c r="F431" s="39"/>
      <c r="G431" s="39"/>
      <c r="H431" s="385"/>
      <c r="I431" s="385"/>
    </row>
    <row r="432" spans="1:9" ht="17.25">
      <c r="A432" s="37"/>
      <c r="B432" s="41"/>
      <c r="C432" s="38"/>
      <c r="D432" s="37"/>
      <c r="E432" s="37"/>
      <c r="F432" s="39"/>
      <c r="G432" s="39"/>
      <c r="H432" s="385"/>
      <c r="I432" s="385"/>
    </row>
    <row r="433" spans="1:9" ht="18" customHeight="1">
      <c r="A433" s="644" t="s">
        <v>1241</v>
      </c>
      <c r="B433" s="645"/>
      <c r="C433" s="645"/>
      <c r="D433" s="645"/>
      <c r="E433" s="645"/>
      <c r="F433" s="645"/>
      <c r="G433" s="645"/>
      <c r="H433" s="645"/>
      <c r="I433" s="646"/>
    </row>
    <row r="434" spans="1:9" ht="15.75" customHeight="1">
      <c r="A434" s="356" t="s">
        <v>6</v>
      </c>
      <c r="B434" s="356" t="s">
        <v>169</v>
      </c>
      <c r="C434" s="38" t="s">
        <v>7</v>
      </c>
      <c r="D434" s="32">
        <v>375</v>
      </c>
      <c r="E434" s="32">
        <v>172.98</v>
      </c>
      <c r="F434" s="236"/>
      <c r="G434" s="237"/>
      <c r="H434" s="238" t="s">
        <v>170</v>
      </c>
      <c r="I434" s="239"/>
    </row>
    <row r="435" spans="1:9" ht="17.25">
      <c r="A435" s="356"/>
      <c r="B435" s="356"/>
      <c r="C435" s="38" t="s">
        <v>8</v>
      </c>
      <c r="D435" s="32">
        <f>SUM(D440,D445,D450,D460,D465,D470,D475)</f>
        <v>464.4</v>
      </c>
      <c r="E435" s="32">
        <f>SUM(E440,E445,E450,E460,E465,E470,E475)</f>
        <v>172.98300000000003</v>
      </c>
      <c r="F435" s="236"/>
      <c r="G435" s="237"/>
      <c r="H435" s="239"/>
      <c r="I435" s="239"/>
    </row>
    <row r="436" spans="1:9" ht="17.25">
      <c r="A436" s="356"/>
      <c r="B436" s="356"/>
      <c r="C436" s="38" t="s">
        <v>9</v>
      </c>
      <c r="D436" s="32"/>
      <c r="E436" s="32"/>
      <c r="F436" s="236"/>
      <c r="G436" s="237"/>
      <c r="H436" s="239"/>
      <c r="I436" s="239"/>
    </row>
    <row r="437" spans="1:9" ht="17.25">
      <c r="A437" s="356"/>
      <c r="B437" s="356"/>
      <c r="C437" s="38" t="s">
        <v>10</v>
      </c>
      <c r="D437" s="32"/>
      <c r="E437" s="32"/>
      <c r="F437" s="236"/>
      <c r="G437" s="237"/>
      <c r="H437" s="239"/>
      <c r="I437" s="239"/>
    </row>
    <row r="438" spans="1:9" ht="17.25">
      <c r="A438" s="356"/>
      <c r="B438" s="356"/>
      <c r="C438" s="38" t="s">
        <v>11</v>
      </c>
      <c r="D438" s="32"/>
      <c r="E438" s="32"/>
      <c r="F438" s="236"/>
      <c r="G438" s="237"/>
      <c r="H438" s="239"/>
      <c r="I438" s="239"/>
    </row>
    <row r="439" spans="1:9">
      <c r="A439" s="357" t="s">
        <v>12</v>
      </c>
      <c r="B439" s="359" t="s">
        <v>171</v>
      </c>
      <c r="C439" s="42" t="s">
        <v>7</v>
      </c>
      <c r="D439" s="36">
        <v>60</v>
      </c>
      <c r="E439" s="25"/>
      <c r="F439" s="236" t="s">
        <v>172</v>
      </c>
      <c r="G439" s="237" t="s">
        <v>173</v>
      </c>
      <c r="H439" s="238" t="s">
        <v>174</v>
      </c>
      <c r="I439" s="239"/>
    </row>
    <row r="440" spans="1:9">
      <c r="A440" s="357"/>
      <c r="B440" s="359"/>
      <c r="C440" s="42" t="s">
        <v>8</v>
      </c>
      <c r="D440" s="36">
        <v>60</v>
      </c>
      <c r="E440" s="25"/>
      <c r="F440" s="236"/>
      <c r="G440" s="237"/>
      <c r="H440" s="239"/>
      <c r="I440" s="239"/>
    </row>
    <row r="441" spans="1:9">
      <c r="A441" s="357"/>
      <c r="B441" s="359"/>
      <c r="C441" s="42" t="s">
        <v>9</v>
      </c>
      <c r="D441" s="36"/>
      <c r="E441" s="36"/>
      <c r="F441" s="236"/>
      <c r="G441" s="237"/>
      <c r="H441" s="239"/>
      <c r="I441" s="239"/>
    </row>
    <row r="442" spans="1:9">
      <c r="A442" s="357"/>
      <c r="B442" s="359"/>
      <c r="C442" s="42" t="s">
        <v>10</v>
      </c>
      <c r="D442" s="36"/>
      <c r="E442" s="36"/>
      <c r="F442" s="236"/>
      <c r="G442" s="237"/>
      <c r="H442" s="239"/>
      <c r="I442" s="239"/>
    </row>
    <row r="443" spans="1:9">
      <c r="A443" s="357"/>
      <c r="B443" s="359"/>
      <c r="C443" s="42" t="s">
        <v>11</v>
      </c>
      <c r="D443" s="36"/>
      <c r="E443" s="25"/>
      <c r="F443" s="236"/>
      <c r="G443" s="237"/>
      <c r="H443" s="239"/>
      <c r="I443" s="239"/>
    </row>
    <row r="444" spans="1:9">
      <c r="A444" s="357" t="s">
        <v>47</v>
      </c>
      <c r="B444" s="359" t="s">
        <v>175</v>
      </c>
      <c r="C444" s="42" t="s">
        <v>7</v>
      </c>
      <c r="D444" s="36">
        <v>50</v>
      </c>
      <c r="E444" s="25">
        <v>35</v>
      </c>
      <c r="F444" s="236" t="s">
        <v>176</v>
      </c>
      <c r="G444" s="237" t="s">
        <v>176</v>
      </c>
      <c r="H444" s="238"/>
      <c r="I444" s="239"/>
    </row>
    <row r="445" spans="1:9">
      <c r="A445" s="357"/>
      <c r="B445" s="359"/>
      <c r="C445" s="42" t="s">
        <v>8</v>
      </c>
      <c r="D445" s="36">
        <v>50</v>
      </c>
      <c r="E445" s="36">
        <v>35</v>
      </c>
      <c r="F445" s="236"/>
      <c r="G445" s="237"/>
      <c r="H445" s="239"/>
      <c r="I445" s="239"/>
    </row>
    <row r="446" spans="1:9">
      <c r="A446" s="357"/>
      <c r="B446" s="359"/>
      <c r="C446" s="42" t="s">
        <v>9</v>
      </c>
      <c r="D446" s="36"/>
      <c r="E446" s="36"/>
      <c r="F446" s="236"/>
      <c r="G446" s="237"/>
      <c r="H446" s="239"/>
      <c r="I446" s="239"/>
    </row>
    <row r="447" spans="1:9">
      <c r="A447" s="357"/>
      <c r="B447" s="359"/>
      <c r="C447" s="42" t="s">
        <v>10</v>
      </c>
      <c r="D447" s="36"/>
      <c r="E447" s="25"/>
      <c r="F447" s="236"/>
      <c r="G447" s="237"/>
      <c r="H447" s="239"/>
      <c r="I447" s="239"/>
    </row>
    <row r="448" spans="1:9">
      <c r="A448" s="357"/>
      <c r="B448" s="359"/>
      <c r="C448" s="42" t="s">
        <v>11</v>
      </c>
      <c r="D448" s="36"/>
      <c r="E448" s="25"/>
      <c r="F448" s="236"/>
      <c r="G448" s="237"/>
      <c r="H448" s="239"/>
      <c r="I448" s="239"/>
    </row>
    <row r="449" spans="1:9" ht="16.5" customHeight="1">
      <c r="A449" s="357" t="s">
        <v>49</v>
      </c>
      <c r="B449" s="359" t="s">
        <v>177</v>
      </c>
      <c r="C449" s="42" t="s">
        <v>7</v>
      </c>
      <c r="D449" s="36">
        <v>199.4</v>
      </c>
      <c r="E449" s="36">
        <v>89.4</v>
      </c>
      <c r="F449" s="236" t="s">
        <v>178</v>
      </c>
      <c r="G449" s="237" t="s">
        <v>179</v>
      </c>
      <c r="H449" s="238" t="s">
        <v>180</v>
      </c>
      <c r="I449" s="239"/>
    </row>
    <row r="450" spans="1:9">
      <c r="A450" s="357"/>
      <c r="B450" s="359"/>
      <c r="C450" s="42" t="s">
        <v>8</v>
      </c>
      <c r="D450" s="36">
        <v>199.4</v>
      </c>
      <c r="E450" s="36">
        <v>89.4</v>
      </c>
      <c r="F450" s="236"/>
      <c r="G450" s="237"/>
      <c r="H450" s="239"/>
      <c r="I450" s="239"/>
    </row>
    <row r="451" spans="1:9">
      <c r="A451" s="357"/>
      <c r="B451" s="359"/>
      <c r="C451" s="42" t="s">
        <v>9</v>
      </c>
      <c r="D451" s="36"/>
      <c r="E451" s="25"/>
      <c r="F451" s="236"/>
      <c r="G451" s="237"/>
      <c r="H451" s="239"/>
      <c r="I451" s="239"/>
    </row>
    <row r="452" spans="1:9">
      <c r="A452" s="357"/>
      <c r="B452" s="359"/>
      <c r="C452" s="42" t="s">
        <v>10</v>
      </c>
      <c r="D452" s="36"/>
      <c r="E452" s="25"/>
      <c r="F452" s="236"/>
      <c r="G452" s="237"/>
      <c r="H452" s="239"/>
      <c r="I452" s="239"/>
    </row>
    <row r="453" spans="1:9">
      <c r="A453" s="357"/>
      <c r="B453" s="359"/>
      <c r="C453" s="42" t="s">
        <v>11</v>
      </c>
      <c r="D453" s="36"/>
      <c r="E453" s="36"/>
      <c r="F453" s="236"/>
      <c r="G453" s="237"/>
      <c r="H453" s="239"/>
      <c r="I453" s="239"/>
    </row>
    <row r="454" spans="1:9">
      <c r="A454" s="357" t="s">
        <v>51</v>
      </c>
      <c r="B454" s="359" t="s">
        <v>181</v>
      </c>
      <c r="C454" s="42" t="s">
        <v>7</v>
      </c>
      <c r="D454" s="36"/>
      <c r="E454" s="36"/>
      <c r="F454" s="236"/>
      <c r="G454" s="237"/>
      <c r="H454" s="238"/>
      <c r="I454" s="239"/>
    </row>
    <row r="455" spans="1:9">
      <c r="A455" s="357"/>
      <c r="B455" s="359"/>
      <c r="C455" s="42" t="s">
        <v>8</v>
      </c>
      <c r="D455" s="36"/>
      <c r="E455" s="25"/>
      <c r="F455" s="236"/>
      <c r="G455" s="237"/>
      <c r="H455" s="239"/>
      <c r="I455" s="239"/>
    </row>
    <row r="456" spans="1:9">
      <c r="A456" s="357"/>
      <c r="B456" s="359"/>
      <c r="C456" s="42" t="s">
        <v>9</v>
      </c>
      <c r="D456" s="36"/>
      <c r="E456" s="25"/>
      <c r="F456" s="236"/>
      <c r="G456" s="237"/>
      <c r="H456" s="239"/>
      <c r="I456" s="239"/>
    </row>
    <row r="457" spans="1:9">
      <c r="A457" s="357"/>
      <c r="B457" s="359"/>
      <c r="C457" s="42" t="s">
        <v>10</v>
      </c>
      <c r="D457" s="36"/>
      <c r="E457" s="36"/>
      <c r="F457" s="236"/>
      <c r="G457" s="237"/>
      <c r="H457" s="239"/>
      <c r="I457" s="239"/>
    </row>
    <row r="458" spans="1:9">
      <c r="A458" s="357"/>
      <c r="B458" s="359"/>
      <c r="C458" s="42" t="s">
        <v>11</v>
      </c>
      <c r="D458" s="36"/>
      <c r="E458" s="36"/>
      <c r="F458" s="236"/>
      <c r="G458" s="237"/>
      <c r="H458" s="239"/>
      <c r="I458" s="239"/>
    </row>
    <row r="459" spans="1:9" ht="13.5" customHeight="1">
      <c r="A459" s="357" t="s">
        <v>53</v>
      </c>
      <c r="B459" s="359" t="s">
        <v>182</v>
      </c>
      <c r="C459" s="42" t="s">
        <v>7</v>
      </c>
      <c r="D459" s="36">
        <v>20</v>
      </c>
      <c r="E459" s="25"/>
      <c r="F459" s="236" t="s">
        <v>183</v>
      </c>
      <c r="G459" s="237" t="s">
        <v>184</v>
      </c>
      <c r="H459" s="238" t="s">
        <v>185</v>
      </c>
      <c r="I459" s="239"/>
    </row>
    <row r="460" spans="1:9">
      <c r="A460" s="357"/>
      <c r="B460" s="359"/>
      <c r="C460" s="42" t="s">
        <v>8</v>
      </c>
      <c r="D460" s="36">
        <v>20</v>
      </c>
      <c r="E460" s="25"/>
      <c r="F460" s="236"/>
      <c r="G460" s="237"/>
      <c r="H460" s="239"/>
      <c r="I460" s="239"/>
    </row>
    <row r="461" spans="1:9">
      <c r="A461" s="357"/>
      <c r="B461" s="359"/>
      <c r="C461" s="42" t="s">
        <v>9</v>
      </c>
      <c r="D461" s="36"/>
      <c r="E461" s="36"/>
      <c r="F461" s="236"/>
      <c r="G461" s="237"/>
      <c r="H461" s="239"/>
      <c r="I461" s="239"/>
    </row>
    <row r="462" spans="1:9">
      <c r="A462" s="357"/>
      <c r="B462" s="359"/>
      <c r="C462" s="42" t="s">
        <v>10</v>
      </c>
      <c r="D462" s="36"/>
      <c r="E462" s="36"/>
      <c r="F462" s="236"/>
      <c r="G462" s="237"/>
      <c r="H462" s="239"/>
      <c r="I462" s="239"/>
    </row>
    <row r="463" spans="1:9">
      <c r="A463" s="357"/>
      <c r="B463" s="359"/>
      <c r="C463" s="42" t="s">
        <v>11</v>
      </c>
      <c r="D463" s="36"/>
      <c r="E463" s="25"/>
      <c r="F463" s="236"/>
      <c r="G463" s="237"/>
      <c r="H463" s="239"/>
      <c r="I463" s="239"/>
    </row>
    <row r="464" spans="1:9" ht="16.5" customHeight="1">
      <c r="A464" s="357" t="s">
        <v>55</v>
      </c>
      <c r="B464" s="359" t="s">
        <v>186</v>
      </c>
      <c r="C464" s="42" t="s">
        <v>7</v>
      </c>
      <c r="D464" s="36">
        <v>15</v>
      </c>
      <c r="E464" s="25"/>
      <c r="F464" s="236" t="s">
        <v>187</v>
      </c>
      <c r="G464" s="237" t="s">
        <v>188</v>
      </c>
      <c r="H464" s="238" t="s">
        <v>189</v>
      </c>
      <c r="I464" s="239"/>
    </row>
    <row r="465" spans="1:9">
      <c r="A465" s="357"/>
      <c r="B465" s="359"/>
      <c r="C465" s="42" t="s">
        <v>8</v>
      </c>
      <c r="D465" s="36">
        <v>15</v>
      </c>
      <c r="E465" s="36"/>
      <c r="F465" s="236"/>
      <c r="G465" s="237"/>
      <c r="H465" s="239"/>
      <c r="I465" s="239"/>
    </row>
    <row r="466" spans="1:9">
      <c r="A466" s="357"/>
      <c r="B466" s="359"/>
      <c r="C466" s="42" t="s">
        <v>9</v>
      </c>
      <c r="D466" s="36"/>
      <c r="E466" s="36"/>
      <c r="F466" s="236"/>
      <c r="G466" s="237"/>
      <c r="H466" s="239"/>
      <c r="I466" s="239"/>
    </row>
    <row r="467" spans="1:9">
      <c r="A467" s="357"/>
      <c r="B467" s="359"/>
      <c r="C467" s="42" t="s">
        <v>10</v>
      </c>
      <c r="D467" s="36"/>
      <c r="E467" s="25"/>
      <c r="F467" s="236"/>
      <c r="G467" s="237"/>
      <c r="H467" s="239"/>
      <c r="I467" s="239"/>
    </row>
    <row r="468" spans="1:9">
      <c r="A468" s="357"/>
      <c r="B468" s="359"/>
      <c r="C468" s="42" t="s">
        <v>11</v>
      </c>
      <c r="D468" s="36"/>
      <c r="E468" s="25"/>
      <c r="F468" s="236"/>
      <c r="G468" s="237"/>
      <c r="H468" s="239"/>
      <c r="I468" s="239"/>
    </row>
    <row r="469" spans="1:9" ht="16.5" customHeight="1">
      <c r="A469" s="357" t="s">
        <v>57</v>
      </c>
      <c r="B469" s="359" t="s">
        <v>190</v>
      </c>
      <c r="C469" s="42" t="s">
        <v>7</v>
      </c>
      <c r="D469" s="36">
        <v>110</v>
      </c>
      <c r="E469" s="36">
        <v>47.2</v>
      </c>
      <c r="F469" s="236" t="s">
        <v>191</v>
      </c>
      <c r="G469" s="237" t="s">
        <v>191</v>
      </c>
      <c r="H469" s="238" t="s">
        <v>192</v>
      </c>
      <c r="I469" s="239"/>
    </row>
    <row r="470" spans="1:9">
      <c r="A470" s="357"/>
      <c r="B470" s="359"/>
      <c r="C470" s="42" t="s">
        <v>8</v>
      </c>
      <c r="D470" s="36">
        <v>110</v>
      </c>
      <c r="E470" s="36">
        <v>47.2</v>
      </c>
      <c r="F470" s="236"/>
      <c r="G470" s="237"/>
      <c r="H470" s="239"/>
      <c r="I470" s="239"/>
    </row>
    <row r="471" spans="1:9">
      <c r="A471" s="357"/>
      <c r="B471" s="359"/>
      <c r="C471" s="42" t="s">
        <v>9</v>
      </c>
      <c r="D471" s="36"/>
      <c r="E471" s="25"/>
      <c r="F471" s="236"/>
      <c r="G471" s="237"/>
      <c r="H471" s="239"/>
      <c r="I471" s="239"/>
    </row>
    <row r="472" spans="1:9">
      <c r="A472" s="357"/>
      <c r="B472" s="359"/>
      <c r="C472" s="42" t="s">
        <v>10</v>
      </c>
      <c r="D472" s="36"/>
      <c r="E472" s="25"/>
      <c r="F472" s="236"/>
      <c r="G472" s="237"/>
      <c r="H472" s="239"/>
      <c r="I472" s="239"/>
    </row>
    <row r="473" spans="1:9">
      <c r="A473" s="357"/>
      <c r="B473" s="359"/>
      <c r="C473" s="42" t="s">
        <v>11</v>
      </c>
      <c r="D473" s="36"/>
      <c r="E473" s="36"/>
      <c r="F473" s="236"/>
      <c r="G473" s="237"/>
      <c r="H473" s="239"/>
      <c r="I473" s="239"/>
    </row>
    <row r="474" spans="1:9" ht="16.5" customHeight="1">
      <c r="A474" s="357" t="s">
        <v>193</v>
      </c>
      <c r="B474" s="359" t="s">
        <v>194</v>
      </c>
      <c r="C474" s="42" t="s">
        <v>7</v>
      </c>
      <c r="D474" s="36">
        <v>10</v>
      </c>
      <c r="E474" s="36">
        <v>1.383</v>
      </c>
      <c r="F474" s="236" t="s">
        <v>195</v>
      </c>
      <c r="G474" s="237" t="s">
        <v>196</v>
      </c>
      <c r="H474" s="238" t="s">
        <v>197</v>
      </c>
      <c r="I474" s="239"/>
    </row>
    <row r="475" spans="1:9">
      <c r="A475" s="357"/>
      <c r="B475" s="359"/>
      <c r="C475" s="42" t="s">
        <v>8</v>
      </c>
      <c r="D475" s="36">
        <v>10</v>
      </c>
      <c r="E475" s="25">
        <v>1.383</v>
      </c>
      <c r="F475" s="236"/>
      <c r="G475" s="237"/>
      <c r="H475" s="239"/>
      <c r="I475" s="239"/>
    </row>
    <row r="476" spans="1:9">
      <c r="A476" s="357"/>
      <c r="B476" s="359"/>
      <c r="C476" s="42" t="s">
        <v>9</v>
      </c>
      <c r="D476" s="34"/>
      <c r="E476" s="34"/>
      <c r="F476" s="236"/>
      <c r="G476" s="237"/>
      <c r="H476" s="239"/>
      <c r="I476" s="239"/>
    </row>
    <row r="477" spans="1:9">
      <c r="A477" s="357"/>
      <c r="B477" s="359"/>
      <c r="C477" s="42" t="s">
        <v>10</v>
      </c>
      <c r="D477" s="36"/>
      <c r="E477" s="36"/>
      <c r="F477" s="236"/>
      <c r="G477" s="237"/>
      <c r="H477" s="239"/>
      <c r="I477" s="239"/>
    </row>
    <row r="478" spans="1:9">
      <c r="A478" s="357"/>
      <c r="B478" s="359"/>
      <c r="C478" s="42" t="s">
        <v>11</v>
      </c>
      <c r="D478" s="36"/>
      <c r="E478" s="25"/>
      <c r="F478" s="236"/>
      <c r="G478" s="237"/>
      <c r="H478" s="239"/>
      <c r="I478" s="239"/>
    </row>
    <row r="479" spans="1:9" ht="17.25">
      <c r="A479" s="358" t="s">
        <v>13</v>
      </c>
      <c r="B479" s="380" t="s">
        <v>199</v>
      </c>
      <c r="C479" s="38" t="s">
        <v>7</v>
      </c>
      <c r="D479" s="32">
        <v>67</v>
      </c>
      <c r="E479" s="23">
        <v>18.151</v>
      </c>
      <c r="F479" s="236"/>
      <c r="G479" s="237"/>
      <c r="H479" s="238"/>
      <c r="I479" s="239"/>
    </row>
    <row r="480" spans="1:9" ht="17.25">
      <c r="A480" s="358"/>
      <c r="B480" s="380"/>
      <c r="C480" s="38" t="s">
        <v>8</v>
      </c>
      <c r="D480" s="23">
        <f>SUM(D485,D490,D495,D500,D505,D510)</f>
        <v>67</v>
      </c>
      <c r="E480" s="23">
        <f>SUM(E485,E490,E495,E500,E505,E510)</f>
        <v>18.151</v>
      </c>
      <c r="F480" s="236"/>
      <c r="G480" s="237"/>
      <c r="H480" s="239"/>
      <c r="I480" s="239"/>
    </row>
    <row r="481" spans="1:9" ht="17.25">
      <c r="A481" s="358"/>
      <c r="B481" s="380"/>
      <c r="C481" s="38" t="s">
        <v>9</v>
      </c>
      <c r="D481" s="32"/>
      <c r="E481" s="32"/>
      <c r="F481" s="236"/>
      <c r="G481" s="237"/>
      <c r="H481" s="239"/>
      <c r="I481" s="239"/>
    </row>
    <row r="482" spans="1:9" ht="17.25">
      <c r="A482" s="358"/>
      <c r="B482" s="380"/>
      <c r="C482" s="38" t="s">
        <v>10</v>
      </c>
      <c r="D482" s="32"/>
      <c r="E482" s="23"/>
      <c r="F482" s="236"/>
      <c r="G482" s="237"/>
      <c r="H482" s="239"/>
      <c r="I482" s="239"/>
    </row>
    <row r="483" spans="1:9" ht="17.25">
      <c r="A483" s="358"/>
      <c r="B483" s="380"/>
      <c r="C483" s="38" t="s">
        <v>11</v>
      </c>
      <c r="D483" s="32"/>
      <c r="E483" s="23"/>
      <c r="F483" s="236"/>
      <c r="G483" s="237"/>
      <c r="H483" s="239"/>
      <c r="I483" s="239"/>
    </row>
    <row r="484" spans="1:9" ht="19.5" customHeight="1">
      <c r="A484" s="357" t="s">
        <v>114</v>
      </c>
      <c r="B484" s="359" t="s">
        <v>200</v>
      </c>
      <c r="C484" s="42" t="s">
        <v>7</v>
      </c>
      <c r="D484" s="25">
        <v>10</v>
      </c>
      <c r="E484" s="25">
        <v>13.151</v>
      </c>
      <c r="F484" s="236" t="s">
        <v>201</v>
      </c>
      <c r="G484" s="237" t="s">
        <v>202</v>
      </c>
      <c r="H484" s="238" t="s">
        <v>203</v>
      </c>
      <c r="I484" s="239"/>
    </row>
    <row r="485" spans="1:9">
      <c r="A485" s="357"/>
      <c r="B485" s="359"/>
      <c r="C485" s="42" t="s">
        <v>8</v>
      </c>
      <c r="D485" s="36">
        <v>10</v>
      </c>
      <c r="E485" s="36">
        <v>13.151</v>
      </c>
      <c r="F485" s="236"/>
      <c r="G485" s="237"/>
      <c r="H485" s="239"/>
      <c r="I485" s="239"/>
    </row>
    <row r="486" spans="1:9">
      <c r="A486" s="357"/>
      <c r="B486" s="359"/>
      <c r="C486" s="42" t="s">
        <v>9</v>
      </c>
      <c r="D486" s="36"/>
      <c r="E486" s="25"/>
      <c r="F486" s="236"/>
      <c r="G486" s="237"/>
      <c r="H486" s="239"/>
      <c r="I486" s="239"/>
    </row>
    <row r="487" spans="1:9">
      <c r="A487" s="357"/>
      <c r="B487" s="359"/>
      <c r="C487" s="42" t="s">
        <v>10</v>
      </c>
      <c r="D487" s="36"/>
      <c r="E487" s="25"/>
      <c r="F487" s="236"/>
      <c r="G487" s="237"/>
      <c r="H487" s="239"/>
      <c r="I487" s="239"/>
    </row>
    <row r="488" spans="1:9">
      <c r="A488" s="357"/>
      <c r="B488" s="359"/>
      <c r="C488" s="42" t="s">
        <v>11</v>
      </c>
      <c r="D488" s="25"/>
      <c r="E488" s="34"/>
      <c r="F488" s="236"/>
      <c r="G488" s="237"/>
      <c r="H488" s="239"/>
      <c r="I488" s="239"/>
    </row>
    <row r="489" spans="1:9">
      <c r="A489" s="357" t="s">
        <v>65</v>
      </c>
      <c r="B489" s="359" t="s">
        <v>204</v>
      </c>
      <c r="C489" s="42" t="s">
        <v>7</v>
      </c>
      <c r="D489" s="36">
        <v>10</v>
      </c>
      <c r="E489" s="36"/>
      <c r="F489" s="236"/>
      <c r="G489" s="237"/>
      <c r="H489" s="238"/>
      <c r="I489" s="239"/>
    </row>
    <row r="490" spans="1:9">
      <c r="A490" s="357"/>
      <c r="B490" s="359"/>
      <c r="C490" s="42" t="s">
        <v>8</v>
      </c>
      <c r="D490" s="36">
        <v>10</v>
      </c>
      <c r="E490" s="25"/>
      <c r="F490" s="236"/>
      <c r="G490" s="237"/>
      <c r="H490" s="239"/>
      <c r="I490" s="239"/>
    </row>
    <row r="491" spans="1:9">
      <c r="A491" s="357"/>
      <c r="B491" s="359"/>
      <c r="C491" s="42" t="s">
        <v>9</v>
      </c>
      <c r="D491" s="36"/>
      <c r="E491" s="25"/>
      <c r="F491" s="236"/>
      <c r="G491" s="237"/>
      <c r="H491" s="239"/>
      <c r="I491" s="239"/>
    </row>
    <row r="492" spans="1:9">
      <c r="A492" s="357"/>
      <c r="B492" s="359"/>
      <c r="C492" s="42" t="s">
        <v>10</v>
      </c>
      <c r="D492" s="25"/>
      <c r="E492" s="34"/>
      <c r="F492" s="236"/>
      <c r="G492" s="237"/>
      <c r="H492" s="239"/>
      <c r="I492" s="239"/>
    </row>
    <row r="493" spans="1:9">
      <c r="A493" s="357"/>
      <c r="B493" s="359"/>
      <c r="C493" s="42" t="s">
        <v>11</v>
      </c>
      <c r="D493" s="36"/>
      <c r="E493" s="36"/>
      <c r="F493" s="236"/>
      <c r="G493" s="237"/>
      <c r="H493" s="239"/>
      <c r="I493" s="239"/>
    </row>
    <row r="494" spans="1:9" ht="16.5" customHeight="1">
      <c r="A494" s="357" t="s">
        <v>205</v>
      </c>
      <c r="B494" s="359" t="s">
        <v>206</v>
      </c>
      <c r="C494" s="42" t="s">
        <v>7</v>
      </c>
      <c r="D494" s="36">
        <v>10</v>
      </c>
      <c r="E494" s="25"/>
      <c r="F494" s="236" t="s">
        <v>207</v>
      </c>
      <c r="G494" s="237" t="s">
        <v>208</v>
      </c>
      <c r="H494" s="238" t="s">
        <v>209</v>
      </c>
      <c r="I494" s="239"/>
    </row>
    <row r="495" spans="1:9">
      <c r="A495" s="357"/>
      <c r="B495" s="359"/>
      <c r="C495" s="42" t="s">
        <v>8</v>
      </c>
      <c r="D495" s="36">
        <v>10</v>
      </c>
      <c r="E495" s="25"/>
      <c r="F495" s="236"/>
      <c r="G495" s="237"/>
      <c r="H495" s="239"/>
      <c r="I495" s="239"/>
    </row>
    <row r="496" spans="1:9">
      <c r="A496" s="357"/>
      <c r="B496" s="359"/>
      <c r="C496" s="42" t="s">
        <v>9</v>
      </c>
      <c r="D496" s="25"/>
      <c r="E496" s="34"/>
      <c r="F496" s="236"/>
      <c r="G496" s="237"/>
      <c r="H496" s="239"/>
      <c r="I496" s="239"/>
    </row>
    <row r="497" spans="1:9">
      <c r="A497" s="357"/>
      <c r="B497" s="359"/>
      <c r="C497" s="42" t="s">
        <v>10</v>
      </c>
      <c r="D497" s="36"/>
      <c r="E497" s="36"/>
      <c r="F497" s="236"/>
      <c r="G497" s="237"/>
      <c r="H497" s="239"/>
      <c r="I497" s="239"/>
    </row>
    <row r="498" spans="1:9">
      <c r="A498" s="357"/>
      <c r="B498" s="359"/>
      <c r="C498" s="42" t="s">
        <v>11</v>
      </c>
      <c r="D498" s="36"/>
      <c r="E498" s="25"/>
      <c r="F498" s="236"/>
      <c r="G498" s="237"/>
      <c r="H498" s="239"/>
      <c r="I498" s="239"/>
    </row>
    <row r="499" spans="1:9">
      <c r="A499" s="357" t="s">
        <v>210</v>
      </c>
      <c r="B499" s="359" t="s">
        <v>211</v>
      </c>
      <c r="C499" s="42" t="s">
        <v>7</v>
      </c>
      <c r="D499" s="36">
        <v>7</v>
      </c>
      <c r="E499" s="25">
        <v>5</v>
      </c>
      <c r="F499" s="236" t="s">
        <v>212</v>
      </c>
      <c r="G499" s="237" t="s">
        <v>213</v>
      </c>
      <c r="H499" s="238"/>
      <c r="I499" s="239"/>
    </row>
    <row r="500" spans="1:9">
      <c r="A500" s="357"/>
      <c r="B500" s="359"/>
      <c r="C500" s="42" t="s">
        <v>8</v>
      </c>
      <c r="D500" s="25">
        <v>7</v>
      </c>
      <c r="E500" s="25">
        <v>5</v>
      </c>
      <c r="F500" s="236"/>
      <c r="G500" s="237"/>
      <c r="H500" s="239"/>
      <c r="I500" s="239"/>
    </row>
    <row r="501" spans="1:9">
      <c r="A501" s="357"/>
      <c r="B501" s="359"/>
      <c r="C501" s="42" t="s">
        <v>9</v>
      </c>
      <c r="D501" s="36"/>
      <c r="E501" s="36"/>
      <c r="F501" s="236"/>
      <c r="G501" s="237"/>
      <c r="H501" s="239"/>
      <c r="I501" s="239"/>
    </row>
    <row r="502" spans="1:9">
      <c r="A502" s="357"/>
      <c r="B502" s="359"/>
      <c r="C502" s="42" t="s">
        <v>10</v>
      </c>
      <c r="D502" s="36"/>
      <c r="E502" s="25"/>
      <c r="F502" s="236"/>
      <c r="G502" s="237"/>
      <c r="H502" s="239"/>
      <c r="I502" s="239"/>
    </row>
    <row r="503" spans="1:9">
      <c r="A503" s="357"/>
      <c r="B503" s="359"/>
      <c r="C503" s="42" t="s">
        <v>11</v>
      </c>
      <c r="D503" s="36"/>
      <c r="E503" s="25"/>
      <c r="F503" s="236"/>
      <c r="G503" s="237"/>
      <c r="H503" s="239"/>
      <c r="I503" s="239"/>
    </row>
    <row r="504" spans="1:9">
      <c r="A504" s="357" t="s">
        <v>214</v>
      </c>
      <c r="B504" s="359" t="s">
        <v>215</v>
      </c>
      <c r="C504" s="42" t="s">
        <v>7</v>
      </c>
      <c r="D504" s="25">
        <v>15</v>
      </c>
      <c r="E504" s="34"/>
      <c r="F504" s="236"/>
      <c r="G504" s="237"/>
      <c r="H504" s="238" t="s">
        <v>216</v>
      </c>
      <c r="I504" s="239"/>
    </row>
    <row r="505" spans="1:9">
      <c r="A505" s="357"/>
      <c r="B505" s="359"/>
      <c r="C505" s="42" t="s">
        <v>8</v>
      </c>
      <c r="D505" s="36">
        <v>15</v>
      </c>
      <c r="E505" s="36"/>
      <c r="F505" s="236"/>
      <c r="G505" s="237"/>
      <c r="H505" s="239"/>
      <c r="I505" s="239"/>
    </row>
    <row r="506" spans="1:9">
      <c r="A506" s="357"/>
      <c r="B506" s="359"/>
      <c r="C506" s="42" t="s">
        <v>9</v>
      </c>
      <c r="D506" s="36"/>
      <c r="E506" s="25"/>
      <c r="F506" s="236"/>
      <c r="G506" s="237"/>
      <c r="H506" s="239"/>
      <c r="I506" s="239"/>
    </row>
    <row r="507" spans="1:9">
      <c r="A507" s="357"/>
      <c r="B507" s="359"/>
      <c r="C507" s="42" t="s">
        <v>10</v>
      </c>
      <c r="D507" s="36"/>
      <c r="E507" s="25"/>
      <c r="F507" s="236"/>
      <c r="G507" s="237"/>
      <c r="H507" s="239"/>
      <c r="I507" s="239"/>
    </row>
    <row r="508" spans="1:9">
      <c r="A508" s="357"/>
      <c r="B508" s="359"/>
      <c r="C508" s="42" t="s">
        <v>11</v>
      </c>
      <c r="D508" s="25"/>
      <c r="E508" s="34"/>
      <c r="F508" s="236"/>
      <c r="G508" s="237"/>
      <c r="H508" s="239"/>
      <c r="I508" s="239"/>
    </row>
    <row r="509" spans="1:9">
      <c r="A509" s="357" t="s">
        <v>217</v>
      </c>
      <c r="B509" s="359" t="s">
        <v>218</v>
      </c>
      <c r="C509" s="42" t="s">
        <v>7</v>
      </c>
      <c r="D509" s="36">
        <v>15</v>
      </c>
      <c r="E509" s="36"/>
      <c r="F509" s="236"/>
      <c r="G509" s="237"/>
      <c r="H509" s="238"/>
      <c r="I509" s="239"/>
    </row>
    <row r="510" spans="1:9">
      <c r="A510" s="357"/>
      <c r="B510" s="359"/>
      <c r="C510" s="42" t="s">
        <v>8</v>
      </c>
      <c r="D510" s="36">
        <v>15</v>
      </c>
      <c r="E510" s="25"/>
      <c r="F510" s="236"/>
      <c r="G510" s="237"/>
      <c r="H510" s="239"/>
      <c r="I510" s="239"/>
    </row>
    <row r="511" spans="1:9">
      <c r="A511" s="357"/>
      <c r="B511" s="359"/>
      <c r="C511" s="42" t="s">
        <v>9</v>
      </c>
      <c r="D511" s="36"/>
      <c r="E511" s="25"/>
      <c r="F511" s="236"/>
      <c r="G511" s="237"/>
      <c r="H511" s="239"/>
      <c r="I511" s="239"/>
    </row>
    <row r="512" spans="1:9">
      <c r="A512" s="357"/>
      <c r="B512" s="359"/>
      <c r="C512" s="42" t="s">
        <v>10</v>
      </c>
      <c r="D512" s="25"/>
      <c r="E512" s="34"/>
      <c r="F512" s="236"/>
      <c r="G512" s="237"/>
      <c r="H512" s="239"/>
      <c r="I512" s="239"/>
    </row>
    <row r="513" spans="1:9">
      <c r="A513" s="357"/>
      <c r="B513" s="359"/>
      <c r="C513" s="42" t="s">
        <v>11</v>
      </c>
      <c r="D513" s="36"/>
      <c r="E513" s="36"/>
      <c r="F513" s="236"/>
      <c r="G513" s="237"/>
      <c r="H513" s="239"/>
      <c r="I513" s="239"/>
    </row>
    <row r="514" spans="1:9" ht="17.25" customHeight="1">
      <c r="A514" s="356" t="s">
        <v>25</v>
      </c>
      <c r="B514" s="358" t="s">
        <v>219</v>
      </c>
      <c r="C514" s="38" t="s">
        <v>7</v>
      </c>
      <c r="D514" s="32">
        <f>SUM(D515:D518)</f>
        <v>315</v>
      </c>
      <c r="E514" s="32">
        <f>SUM(E515:E518)</f>
        <v>97.8</v>
      </c>
      <c r="F514" s="236"/>
      <c r="G514" s="237"/>
      <c r="H514" s="238" t="s">
        <v>220</v>
      </c>
      <c r="I514" s="239"/>
    </row>
    <row r="515" spans="1:9" ht="17.25">
      <c r="A515" s="356"/>
      <c r="B515" s="358"/>
      <c r="C515" s="38" t="s">
        <v>8</v>
      </c>
      <c r="D515" s="32">
        <f>SUM(D520,D525,D530,D535,D540,D545,D550)</f>
        <v>315</v>
      </c>
      <c r="E515" s="32">
        <f>SUM(E520,E525,E530,E535,E540,E545,E550)</f>
        <v>97.8</v>
      </c>
      <c r="F515" s="236"/>
      <c r="G515" s="237"/>
      <c r="H515" s="239"/>
      <c r="I515" s="239"/>
    </row>
    <row r="516" spans="1:9" ht="17.25">
      <c r="A516" s="356"/>
      <c r="B516" s="358"/>
      <c r="C516" s="38" t="s">
        <v>9</v>
      </c>
      <c r="D516" s="32">
        <f t="shared" ref="D516:E518" si="20">SUM(D521,D526,D531,D536,D541,D546,D551)</f>
        <v>0</v>
      </c>
      <c r="E516" s="32">
        <f t="shared" si="20"/>
        <v>0</v>
      </c>
      <c r="F516" s="236"/>
      <c r="G516" s="237"/>
      <c r="H516" s="239"/>
      <c r="I516" s="239"/>
    </row>
    <row r="517" spans="1:9" ht="17.25">
      <c r="A517" s="356"/>
      <c r="B517" s="358"/>
      <c r="C517" s="38" t="s">
        <v>10</v>
      </c>
      <c r="D517" s="32">
        <f t="shared" si="20"/>
        <v>0</v>
      </c>
      <c r="E517" s="32">
        <f t="shared" si="20"/>
        <v>0</v>
      </c>
      <c r="F517" s="236"/>
      <c r="G517" s="237"/>
      <c r="H517" s="239"/>
      <c r="I517" s="239"/>
    </row>
    <row r="518" spans="1:9" ht="17.25">
      <c r="A518" s="356"/>
      <c r="B518" s="358"/>
      <c r="C518" s="38" t="s">
        <v>11</v>
      </c>
      <c r="D518" s="32">
        <f t="shared" si="20"/>
        <v>0</v>
      </c>
      <c r="E518" s="32">
        <f t="shared" si="20"/>
        <v>0</v>
      </c>
      <c r="F518" s="236"/>
      <c r="G518" s="237"/>
      <c r="H518" s="239"/>
      <c r="I518" s="239"/>
    </row>
    <row r="519" spans="1:9" ht="13.5" customHeight="1">
      <c r="A519" s="357" t="s">
        <v>70</v>
      </c>
      <c r="B519" s="359" t="s">
        <v>221</v>
      </c>
      <c r="C519" s="42" t="s">
        <v>7</v>
      </c>
      <c r="D519" s="36">
        <v>70</v>
      </c>
      <c r="E519" s="25"/>
      <c r="F519" s="236" t="s">
        <v>191</v>
      </c>
      <c r="G519" s="237" t="s">
        <v>222</v>
      </c>
      <c r="H519" s="238" t="s">
        <v>223</v>
      </c>
      <c r="I519" s="239"/>
    </row>
    <row r="520" spans="1:9">
      <c r="A520" s="357"/>
      <c r="B520" s="359"/>
      <c r="C520" s="42" t="s">
        <v>8</v>
      </c>
      <c r="D520" s="25">
        <v>70</v>
      </c>
      <c r="E520" s="34"/>
      <c r="F520" s="236"/>
      <c r="G520" s="237"/>
      <c r="H520" s="239"/>
      <c r="I520" s="239"/>
    </row>
    <row r="521" spans="1:9">
      <c r="A521" s="357"/>
      <c r="B521" s="359"/>
      <c r="C521" s="42" t="s">
        <v>9</v>
      </c>
      <c r="D521" s="36"/>
      <c r="E521" s="36"/>
      <c r="F521" s="236"/>
      <c r="G521" s="237"/>
      <c r="H521" s="239"/>
      <c r="I521" s="239"/>
    </row>
    <row r="522" spans="1:9">
      <c r="A522" s="357"/>
      <c r="B522" s="359"/>
      <c r="C522" s="42" t="s">
        <v>10</v>
      </c>
      <c r="D522" s="36"/>
      <c r="E522" s="25"/>
      <c r="F522" s="236"/>
      <c r="G522" s="237"/>
      <c r="H522" s="239"/>
      <c r="I522" s="239"/>
    </row>
    <row r="523" spans="1:9">
      <c r="A523" s="357"/>
      <c r="B523" s="359"/>
      <c r="C523" s="42" t="s">
        <v>11</v>
      </c>
      <c r="D523" s="36"/>
      <c r="E523" s="25"/>
      <c r="F523" s="236"/>
      <c r="G523" s="237"/>
      <c r="H523" s="239"/>
      <c r="I523" s="239"/>
    </row>
    <row r="524" spans="1:9" ht="14.25" customHeight="1">
      <c r="A524" s="357" t="s">
        <v>224</v>
      </c>
      <c r="B524" s="359" t="s">
        <v>225</v>
      </c>
      <c r="C524" s="42" t="s">
        <v>7</v>
      </c>
      <c r="D524" s="25">
        <v>50</v>
      </c>
      <c r="E524" s="34"/>
      <c r="F524" s="236" t="s">
        <v>226</v>
      </c>
      <c r="G524" s="237" t="s">
        <v>227</v>
      </c>
      <c r="H524" s="238" t="s">
        <v>228</v>
      </c>
      <c r="I524" s="239"/>
    </row>
    <row r="525" spans="1:9">
      <c r="A525" s="357"/>
      <c r="B525" s="359"/>
      <c r="C525" s="42" t="s">
        <v>8</v>
      </c>
      <c r="D525" s="36">
        <v>50</v>
      </c>
      <c r="E525" s="36"/>
      <c r="F525" s="236"/>
      <c r="G525" s="237"/>
      <c r="H525" s="239"/>
      <c r="I525" s="239"/>
    </row>
    <row r="526" spans="1:9">
      <c r="A526" s="357"/>
      <c r="B526" s="359"/>
      <c r="C526" s="42" t="s">
        <v>9</v>
      </c>
      <c r="D526" s="36"/>
      <c r="E526" s="25"/>
      <c r="F526" s="236"/>
      <c r="G526" s="237"/>
      <c r="H526" s="239"/>
      <c r="I526" s="239"/>
    </row>
    <row r="527" spans="1:9">
      <c r="A527" s="357"/>
      <c r="B527" s="359"/>
      <c r="C527" s="42" t="s">
        <v>10</v>
      </c>
      <c r="D527" s="36"/>
      <c r="E527" s="25"/>
      <c r="F527" s="236"/>
      <c r="G527" s="237"/>
      <c r="H527" s="239"/>
      <c r="I527" s="239"/>
    </row>
    <row r="528" spans="1:9">
      <c r="A528" s="357"/>
      <c r="B528" s="359"/>
      <c r="C528" s="42" t="s">
        <v>11</v>
      </c>
      <c r="D528" s="25"/>
      <c r="E528" s="34"/>
      <c r="F528" s="236"/>
      <c r="G528" s="237"/>
      <c r="H528" s="239"/>
      <c r="I528" s="239"/>
    </row>
    <row r="529" spans="1:9" ht="16.5" customHeight="1">
      <c r="A529" s="357" t="s">
        <v>229</v>
      </c>
      <c r="B529" s="359" t="s">
        <v>230</v>
      </c>
      <c r="C529" s="42" t="s">
        <v>7</v>
      </c>
      <c r="D529" s="36">
        <v>30</v>
      </c>
      <c r="E529" s="36">
        <v>4.8</v>
      </c>
      <c r="F529" s="236" t="s">
        <v>231</v>
      </c>
      <c r="G529" s="237" t="s">
        <v>232</v>
      </c>
      <c r="H529" s="238" t="s">
        <v>233</v>
      </c>
      <c r="I529" s="239"/>
    </row>
    <row r="530" spans="1:9">
      <c r="A530" s="357"/>
      <c r="B530" s="359"/>
      <c r="C530" s="42" t="s">
        <v>8</v>
      </c>
      <c r="D530" s="36">
        <v>30</v>
      </c>
      <c r="E530" s="25">
        <v>4.8</v>
      </c>
      <c r="F530" s="236"/>
      <c r="G530" s="237"/>
      <c r="H530" s="239"/>
      <c r="I530" s="239"/>
    </row>
    <row r="531" spans="1:9">
      <c r="A531" s="357"/>
      <c r="B531" s="359"/>
      <c r="C531" s="42" t="s">
        <v>9</v>
      </c>
      <c r="D531" s="36"/>
      <c r="E531" s="25"/>
      <c r="F531" s="236"/>
      <c r="G531" s="237"/>
      <c r="H531" s="239"/>
      <c r="I531" s="239"/>
    </row>
    <row r="532" spans="1:9">
      <c r="A532" s="357"/>
      <c r="B532" s="359"/>
      <c r="C532" s="42" t="s">
        <v>10</v>
      </c>
      <c r="D532" s="25"/>
      <c r="E532" s="34"/>
      <c r="F532" s="236"/>
      <c r="G532" s="237"/>
      <c r="H532" s="239"/>
      <c r="I532" s="239"/>
    </row>
    <row r="533" spans="1:9">
      <c r="A533" s="357"/>
      <c r="B533" s="359"/>
      <c r="C533" s="42" t="s">
        <v>11</v>
      </c>
      <c r="D533" s="36"/>
      <c r="E533" s="36"/>
      <c r="F533" s="236"/>
      <c r="G533" s="237"/>
      <c r="H533" s="239"/>
      <c r="I533" s="239"/>
    </row>
    <row r="534" spans="1:9" ht="16.5" customHeight="1">
      <c r="A534" s="357" t="s">
        <v>234</v>
      </c>
      <c r="B534" s="359" t="s">
        <v>235</v>
      </c>
      <c r="C534" s="42" t="s">
        <v>7</v>
      </c>
      <c r="D534" s="36">
        <v>130</v>
      </c>
      <c r="E534" s="25">
        <v>93</v>
      </c>
      <c r="F534" s="236" t="s">
        <v>236</v>
      </c>
      <c r="G534" s="237" t="s">
        <v>237</v>
      </c>
      <c r="H534" s="238" t="s">
        <v>238</v>
      </c>
      <c r="I534" s="239"/>
    </row>
    <row r="535" spans="1:9">
      <c r="A535" s="357"/>
      <c r="B535" s="359"/>
      <c r="C535" s="42" t="s">
        <v>8</v>
      </c>
      <c r="D535" s="36">
        <v>130</v>
      </c>
      <c r="E535" s="25">
        <v>93</v>
      </c>
      <c r="F535" s="236"/>
      <c r="G535" s="237"/>
      <c r="H535" s="239"/>
      <c r="I535" s="239"/>
    </row>
    <row r="536" spans="1:9">
      <c r="A536" s="357"/>
      <c r="B536" s="359"/>
      <c r="C536" s="42" t="s">
        <v>9</v>
      </c>
      <c r="D536" s="25"/>
      <c r="E536" s="34"/>
      <c r="F536" s="236"/>
      <c r="G536" s="237"/>
      <c r="H536" s="239"/>
      <c r="I536" s="239"/>
    </row>
    <row r="537" spans="1:9">
      <c r="A537" s="357"/>
      <c r="B537" s="359"/>
      <c r="C537" s="42" t="s">
        <v>10</v>
      </c>
      <c r="D537" s="36"/>
      <c r="E537" s="36"/>
      <c r="F537" s="236"/>
      <c r="G537" s="237"/>
      <c r="H537" s="239"/>
      <c r="I537" s="239"/>
    </row>
    <row r="538" spans="1:9">
      <c r="A538" s="357"/>
      <c r="B538" s="359"/>
      <c r="C538" s="42" t="s">
        <v>11</v>
      </c>
      <c r="D538" s="36"/>
      <c r="E538" s="25"/>
      <c r="F538" s="236"/>
      <c r="G538" s="237"/>
      <c r="H538" s="239"/>
      <c r="I538" s="239"/>
    </row>
    <row r="539" spans="1:9">
      <c r="A539" s="369" t="s">
        <v>239</v>
      </c>
      <c r="B539" s="359" t="s">
        <v>240</v>
      </c>
      <c r="C539" s="42" t="s">
        <v>7</v>
      </c>
      <c r="D539" s="36">
        <v>10</v>
      </c>
      <c r="E539" s="25"/>
      <c r="F539" s="236" t="s">
        <v>241</v>
      </c>
      <c r="G539" s="237" t="s">
        <v>242</v>
      </c>
      <c r="H539" s="238"/>
      <c r="I539" s="239"/>
    </row>
    <row r="540" spans="1:9">
      <c r="A540" s="357"/>
      <c r="B540" s="359"/>
      <c r="C540" s="42" t="s">
        <v>8</v>
      </c>
      <c r="D540" s="25">
        <v>10</v>
      </c>
      <c r="E540" s="34"/>
      <c r="F540" s="236"/>
      <c r="G540" s="237"/>
      <c r="H540" s="239"/>
      <c r="I540" s="239"/>
    </row>
    <row r="541" spans="1:9">
      <c r="A541" s="357"/>
      <c r="B541" s="359"/>
      <c r="C541" s="42" t="s">
        <v>9</v>
      </c>
      <c r="D541" s="36"/>
      <c r="E541" s="36"/>
      <c r="F541" s="236"/>
      <c r="G541" s="237"/>
      <c r="H541" s="239"/>
      <c r="I541" s="239"/>
    </row>
    <row r="542" spans="1:9">
      <c r="A542" s="357"/>
      <c r="B542" s="359"/>
      <c r="C542" s="42" t="s">
        <v>10</v>
      </c>
      <c r="D542" s="36"/>
      <c r="E542" s="25"/>
      <c r="F542" s="236"/>
      <c r="G542" s="237"/>
      <c r="H542" s="239"/>
      <c r="I542" s="239"/>
    </row>
    <row r="543" spans="1:9">
      <c r="A543" s="357"/>
      <c r="B543" s="359"/>
      <c r="C543" s="42" t="s">
        <v>11</v>
      </c>
      <c r="D543" s="36"/>
      <c r="E543" s="25"/>
      <c r="F543" s="236"/>
      <c r="G543" s="237"/>
      <c r="H543" s="239"/>
      <c r="I543" s="239"/>
    </row>
    <row r="544" spans="1:9" ht="14.25" customHeight="1">
      <c r="A544" s="357" t="s">
        <v>243</v>
      </c>
      <c r="B544" s="359" t="s">
        <v>244</v>
      </c>
      <c r="C544" s="42" t="s">
        <v>7</v>
      </c>
      <c r="D544" s="25">
        <v>10</v>
      </c>
      <c r="E544" s="34"/>
      <c r="F544" s="236" t="s">
        <v>245</v>
      </c>
      <c r="G544" s="237" t="s">
        <v>246</v>
      </c>
      <c r="H544" s="238" t="s">
        <v>247</v>
      </c>
      <c r="I544" s="239"/>
    </row>
    <row r="545" spans="1:9">
      <c r="A545" s="357"/>
      <c r="B545" s="359"/>
      <c r="C545" s="42" t="s">
        <v>8</v>
      </c>
      <c r="D545" s="36">
        <v>10</v>
      </c>
      <c r="E545" s="36"/>
      <c r="F545" s="236"/>
      <c r="G545" s="237"/>
      <c r="H545" s="239"/>
      <c r="I545" s="239"/>
    </row>
    <row r="546" spans="1:9">
      <c r="A546" s="357"/>
      <c r="B546" s="359"/>
      <c r="C546" s="42" t="s">
        <v>9</v>
      </c>
      <c r="D546" s="36"/>
      <c r="E546" s="25"/>
      <c r="F546" s="236"/>
      <c r="G546" s="237"/>
      <c r="H546" s="239"/>
      <c r="I546" s="239"/>
    </row>
    <row r="547" spans="1:9">
      <c r="A547" s="357"/>
      <c r="B547" s="359"/>
      <c r="C547" s="42" t="s">
        <v>10</v>
      </c>
      <c r="D547" s="36"/>
      <c r="E547" s="25"/>
      <c r="F547" s="236"/>
      <c r="G547" s="237"/>
      <c r="H547" s="239"/>
      <c r="I547" s="239"/>
    </row>
    <row r="548" spans="1:9">
      <c r="A548" s="357"/>
      <c r="B548" s="359"/>
      <c r="C548" s="42" t="s">
        <v>11</v>
      </c>
      <c r="D548" s="25"/>
      <c r="E548" s="34"/>
      <c r="F548" s="236"/>
      <c r="G548" s="237"/>
      <c r="H548" s="239"/>
      <c r="I548" s="239"/>
    </row>
    <row r="549" spans="1:9">
      <c r="A549" s="357" t="s">
        <v>248</v>
      </c>
      <c r="B549" s="359" t="s">
        <v>249</v>
      </c>
      <c r="C549" s="42" t="s">
        <v>7</v>
      </c>
      <c r="D549" s="36">
        <v>15</v>
      </c>
      <c r="E549" s="36"/>
      <c r="F549" s="236" t="s">
        <v>250</v>
      </c>
      <c r="G549" s="237" t="s">
        <v>251</v>
      </c>
      <c r="H549" s="238"/>
      <c r="I549" s="239"/>
    </row>
    <row r="550" spans="1:9">
      <c r="A550" s="357"/>
      <c r="B550" s="359"/>
      <c r="C550" s="42" t="s">
        <v>8</v>
      </c>
      <c r="D550" s="36">
        <v>15</v>
      </c>
      <c r="E550" s="25"/>
      <c r="F550" s="236"/>
      <c r="G550" s="237"/>
      <c r="H550" s="239"/>
      <c r="I550" s="239"/>
    </row>
    <row r="551" spans="1:9">
      <c r="A551" s="357"/>
      <c r="B551" s="359"/>
      <c r="C551" s="42" t="s">
        <v>9</v>
      </c>
      <c r="D551" s="36"/>
      <c r="E551" s="25"/>
      <c r="F551" s="236"/>
      <c r="G551" s="237"/>
      <c r="H551" s="239"/>
      <c r="I551" s="239"/>
    </row>
    <row r="552" spans="1:9">
      <c r="A552" s="357"/>
      <c r="B552" s="359"/>
      <c r="C552" s="42" t="s">
        <v>10</v>
      </c>
      <c r="D552" s="25"/>
      <c r="E552" s="34"/>
      <c r="F552" s="236"/>
      <c r="G552" s="237"/>
      <c r="H552" s="239"/>
      <c r="I552" s="239"/>
    </row>
    <row r="553" spans="1:9">
      <c r="A553" s="357"/>
      <c r="B553" s="359"/>
      <c r="C553" s="42" t="s">
        <v>11</v>
      </c>
      <c r="D553" s="36"/>
      <c r="E553" s="36"/>
      <c r="F553" s="236"/>
      <c r="G553" s="237"/>
      <c r="H553" s="239"/>
      <c r="I553" s="239"/>
    </row>
    <row r="554" spans="1:9" ht="17.25">
      <c r="A554" s="356">
        <v>4</v>
      </c>
      <c r="B554" s="358" t="s">
        <v>270</v>
      </c>
      <c r="C554" s="38" t="s">
        <v>7</v>
      </c>
      <c r="D554" s="43">
        <f>SUM(D555:D558)</f>
        <v>43</v>
      </c>
      <c r="E554" s="43">
        <f>SUM(E555:E558)</f>
        <v>0</v>
      </c>
      <c r="F554" s="236"/>
      <c r="G554" s="237"/>
      <c r="H554" s="238"/>
      <c r="I554" s="239"/>
    </row>
    <row r="555" spans="1:9" ht="17.25">
      <c r="A555" s="356"/>
      <c r="B555" s="358"/>
      <c r="C555" s="38" t="s">
        <v>8</v>
      </c>
      <c r="D555" s="43">
        <f>SUM(D560,D565,D570,D575,D580,D585,D590)</f>
        <v>43</v>
      </c>
      <c r="E555" s="43">
        <f>SUM(E560,E565,E570,E575,E580,E585,E590)</f>
        <v>0</v>
      </c>
      <c r="F555" s="236"/>
      <c r="G555" s="237"/>
      <c r="H555" s="239"/>
      <c r="I555" s="239"/>
    </row>
    <row r="556" spans="1:9" ht="17.25">
      <c r="A556" s="356"/>
      <c r="B556" s="358"/>
      <c r="C556" s="38" t="s">
        <v>9</v>
      </c>
      <c r="D556" s="43">
        <f t="shared" ref="D556:E558" si="21">SUM(D561,D566,D571,D576,D581,D586,D591)</f>
        <v>0</v>
      </c>
      <c r="E556" s="43">
        <f t="shared" si="21"/>
        <v>0</v>
      </c>
      <c r="F556" s="236"/>
      <c r="G556" s="237"/>
      <c r="H556" s="239"/>
      <c r="I556" s="239"/>
    </row>
    <row r="557" spans="1:9" ht="17.25">
      <c r="A557" s="356"/>
      <c r="B557" s="358"/>
      <c r="C557" s="38" t="s">
        <v>10</v>
      </c>
      <c r="D557" s="43">
        <f t="shared" si="21"/>
        <v>0</v>
      </c>
      <c r="E557" s="43">
        <f t="shared" si="21"/>
        <v>0</v>
      </c>
      <c r="F557" s="236"/>
      <c r="G557" s="237"/>
      <c r="H557" s="239"/>
      <c r="I557" s="239"/>
    </row>
    <row r="558" spans="1:9" ht="16.5" customHeight="1">
      <c r="A558" s="356"/>
      <c r="B558" s="358"/>
      <c r="C558" s="38" t="s">
        <v>11</v>
      </c>
      <c r="D558" s="43">
        <f t="shared" si="21"/>
        <v>0</v>
      </c>
      <c r="E558" s="43">
        <f t="shared" si="21"/>
        <v>0</v>
      </c>
      <c r="F558" s="236"/>
      <c r="G558" s="237"/>
      <c r="H558" s="239"/>
      <c r="I558" s="239"/>
    </row>
    <row r="559" spans="1:9">
      <c r="A559" s="357" t="s">
        <v>252</v>
      </c>
      <c r="B559" s="359" t="s">
        <v>253</v>
      </c>
      <c r="C559" s="42" t="s">
        <v>7</v>
      </c>
      <c r="D559" s="44">
        <v>5</v>
      </c>
      <c r="E559" s="44"/>
      <c r="F559" s="236"/>
      <c r="G559" s="237"/>
      <c r="H559" s="238"/>
      <c r="I559" s="239"/>
    </row>
    <row r="560" spans="1:9">
      <c r="A560" s="357"/>
      <c r="B560" s="359"/>
      <c r="C560" s="42" t="s">
        <v>8</v>
      </c>
      <c r="D560" s="44">
        <v>5</v>
      </c>
      <c r="E560" s="44"/>
      <c r="F560" s="236"/>
      <c r="G560" s="237"/>
      <c r="H560" s="239"/>
      <c r="I560" s="239"/>
    </row>
    <row r="561" spans="1:9">
      <c r="A561" s="357"/>
      <c r="B561" s="359"/>
      <c r="C561" s="42" t="s">
        <v>9</v>
      </c>
      <c r="D561" s="44"/>
      <c r="E561" s="44"/>
      <c r="F561" s="236"/>
      <c r="G561" s="237"/>
      <c r="H561" s="239"/>
      <c r="I561" s="239"/>
    </row>
    <row r="562" spans="1:9">
      <c r="A562" s="357"/>
      <c r="B562" s="359"/>
      <c r="C562" s="42" t="s">
        <v>10</v>
      </c>
      <c r="D562" s="44"/>
      <c r="E562" s="44"/>
      <c r="F562" s="236"/>
      <c r="G562" s="237"/>
      <c r="H562" s="239"/>
      <c r="I562" s="239"/>
    </row>
    <row r="563" spans="1:9">
      <c r="A563" s="357"/>
      <c r="B563" s="359"/>
      <c r="C563" s="42" t="s">
        <v>11</v>
      </c>
      <c r="D563" s="44"/>
      <c r="E563" s="44"/>
      <c r="F563" s="236"/>
      <c r="G563" s="237"/>
      <c r="H563" s="239"/>
      <c r="I563" s="239"/>
    </row>
    <row r="564" spans="1:9">
      <c r="A564" s="357" t="s">
        <v>254</v>
      </c>
      <c r="B564" s="359" t="s">
        <v>255</v>
      </c>
      <c r="C564" s="42" t="s">
        <v>7</v>
      </c>
      <c r="D564" s="44">
        <v>5</v>
      </c>
      <c r="E564" s="44"/>
      <c r="F564" s="236"/>
      <c r="G564" s="237"/>
      <c r="H564" s="238"/>
      <c r="I564" s="239"/>
    </row>
    <row r="565" spans="1:9">
      <c r="A565" s="357"/>
      <c r="B565" s="359"/>
      <c r="C565" s="42" t="s">
        <v>8</v>
      </c>
      <c r="D565" s="44">
        <v>5</v>
      </c>
      <c r="E565" s="44"/>
      <c r="F565" s="236"/>
      <c r="G565" s="237"/>
      <c r="H565" s="239"/>
      <c r="I565" s="239"/>
    </row>
    <row r="566" spans="1:9">
      <c r="A566" s="357"/>
      <c r="B566" s="359"/>
      <c r="C566" s="42" t="s">
        <v>9</v>
      </c>
      <c r="D566" s="44"/>
      <c r="E566" s="44"/>
      <c r="F566" s="236"/>
      <c r="G566" s="237"/>
      <c r="H566" s="239"/>
      <c r="I566" s="239"/>
    </row>
    <row r="567" spans="1:9">
      <c r="A567" s="357"/>
      <c r="B567" s="359"/>
      <c r="C567" s="42" t="s">
        <v>10</v>
      </c>
      <c r="D567" s="44"/>
      <c r="E567" s="44"/>
      <c r="F567" s="236"/>
      <c r="G567" s="237"/>
      <c r="H567" s="239"/>
      <c r="I567" s="239"/>
    </row>
    <row r="568" spans="1:9">
      <c r="A568" s="357"/>
      <c r="B568" s="359"/>
      <c r="C568" s="42" t="s">
        <v>11</v>
      </c>
      <c r="D568" s="44"/>
      <c r="E568" s="44"/>
      <c r="F568" s="236"/>
      <c r="G568" s="237"/>
      <c r="H568" s="239"/>
      <c r="I568" s="239"/>
    </row>
    <row r="569" spans="1:9">
      <c r="A569" s="357" t="s">
        <v>256</v>
      </c>
      <c r="B569" s="359" t="s">
        <v>257</v>
      </c>
      <c r="C569" s="42" t="s">
        <v>7</v>
      </c>
      <c r="D569" s="44">
        <v>5</v>
      </c>
      <c r="E569" s="44"/>
      <c r="F569" s="236"/>
      <c r="G569" s="237"/>
      <c r="H569" s="238"/>
      <c r="I569" s="239"/>
    </row>
    <row r="570" spans="1:9">
      <c r="A570" s="357"/>
      <c r="B570" s="359"/>
      <c r="C570" s="42" t="s">
        <v>8</v>
      </c>
      <c r="D570" s="44">
        <v>5</v>
      </c>
      <c r="E570" s="44"/>
      <c r="F570" s="236"/>
      <c r="G570" s="237"/>
      <c r="H570" s="239"/>
      <c r="I570" s="239"/>
    </row>
    <row r="571" spans="1:9">
      <c r="A571" s="357"/>
      <c r="B571" s="359"/>
      <c r="C571" s="42" t="s">
        <v>9</v>
      </c>
      <c r="D571" s="44"/>
      <c r="E571" s="44"/>
      <c r="F571" s="236"/>
      <c r="G571" s="237"/>
      <c r="H571" s="239"/>
      <c r="I571" s="239"/>
    </row>
    <row r="572" spans="1:9">
      <c r="A572" s="357"/>
      <c r="B572" s="359"/>
      <c r="C572" s="42" t="s">
        <v>10</v>
      </c>
      <c r="D572" s="44"/>
      <c r="E572" s="44"/>
      <c r="F572" s="236"/>
      <c r="G572" s="237"/>
      <c r="H572" s="239"/>
      <c r="I572" s="239"/>
    </row>
    <row r="573" spans="1:9">
      <c r="A573" s="357"/>
      <c r="B573" s="359"/>
      <c r="C573" s="42" t="s">
        <v>11</v>
      </c>
      <c r="D573" s="44"/>
      <c r="E573" s="44"/>
      <c r="F573" s="236"/>
      <c r="G573" s="237"/>
      <c r="H573" s="239"/>
      <c r="I573" s="239"/>
    </row>
    <row r="574" spans="1:9">
      <c r="A574" s="357" t="s">
        <v>258</v>
      </c>
      <c r="B574" s="359" t="s">
        <v>259</v>
      </c>
      <c r="C574" s="42" t="s">
        <v>7</v>
      </c>
      <c r="D574" s="44">
        <v>5</v>
      </c>
      <c r="E574" s="44"/>
      <c r="F574" s="236"/>
      <c r="G574" s="237"/>
      <c r="H574" s="238"/>
      <c r="I574" s="239"/>
    </row>
    <row r="575" spans="1:9">
      <c r="A575" s="357"/>
      <c r="B575" s="359"/>
      <c r="C575" s="42" t="s">
        <v>8</v>
      </c>
      <c r="D575" s="44">
        <v>5</v>
      </c>
      <c r="E575" s="44"/>
      <c r="F575" s="236"/>
      <c r="G575" s="237"/>
      <c r="H575" s="239"/>
      <c r="I575" s="239"/>
    </row>
    <row r="576" spans="1:9">
      <c r="A576" s="357"/>
      <c r="B576" s="359"/>
      <c r="C576" s="42" t="s">
        <v>9</v>
      </c>
      <c r="D576" s="44"/>
      <c r="E576" s="44"/>
      <c r="F576" s="236"/>
      <c r="G576" s="237"/>
      <c r="H576" s="239"/>
      <c r="I576" s="239"/>
    </row>
    <row r="577" spans="1:9">
      <c r="A577" s="357"/>
      <c r="B577" s="359"/>
      <c r="C577" s="42" t="s">
        <v>10</v>
      </c>
      <c r="D577" s="44"/>
      <c r="E577" s="44"/>
      <c r="F577" s="236"/>
      <c r="G577" s="237"/>
      <c r="H577" s="239"/>
      <c r="I577" s="239"/>
    </row>
    <row r="578" spans="1:9">
      <c r="A578" s="357"/>
      <c r="B578" s="359"/>
      <c r="C578" s="42" t="s">
        <v>11</v>
      </c>
      <c r="D578" s="45"/>
      <c r="E578" s="44"/>
      <c r="F578" s="236"/>
      <c r="G578" s="237"/>
      <c r="H578" s="239"/>
      <c r="I578" s="239"/>
    </row>
    <row r="579" spans="1:9">
      <c r="A579" s="357" t="s">
        <v>260</v>
      </c>
      <c r="B579" s="359" t="s">
        <v>261</v>
      </c>
      <c r="C579" s="42" t="s">
        <v>7</v>
      </c>
      <c r="D579" s="44">
        <v>5</v>
      </c>
      <c r="E579" s="44"/>
      <c r="F579" s="236"/>
      <c r="G579" s="237"/>
      <c r="H579" s="238"/>
      <c r="I579" s="239"/>
    </row>
    <row r="580" spans="1:9">
      <c r="A580" s="357"/>
      <c r="B580" s="359"/>
      <c r="C580" s="42" t="s">
        <v>8</v>
      </c>
      <c r="D580" s="44">
        <v>5</v>
      </c>
      <c r="E580" s="44"/>
      <c r="F580" s="236"/>
      <c r="G580" s="237"/>
      <c r="H580" s="239"/>
      <c r="I580" s="239"/>
    </row>
    <row r="581" spans="1:9">
      <c r="A581" s="357"/>
      <c r="B581" s="359"/>
      <c r="C581" s="42" t="s">
        <v>9</v>
      </c>
      <c r="D581" s="45"/>
      <c r="E581" s="44"/>
      <c r="F581" s="236"/>
      <c r="G581" s="237"/>
      <c r="H581" s="239"/>
      <c r="I581" s="239"/>
    </row>
    <row r="582" spans="1:9">
      <c r="A582" s="357"/>
      <c r="B582" s="359"/>
      <c r="C582" s="42" t="s">
        <v>10</v>
      </c>
      <c r="D582" s="45"/>
      <c r="E582" s="44"/>
      <c r="F582" s="236"/>
      <c r="G582" s="237"/>
      <c r="H582" s="239"/>
      <c r="I582" s="239"/>
    </row>
    <row r="583" spans="1:9">
      <c r="A583" s="357"/>
      <c r="B583" s="359"/>
      <c r="C583" s="42" t="s">
        <v>11</v>
      </c>
      <c r="D583" s="45"/>
      <c r="E583" s="44"/>
      <c r="F583" s="236"/>
      <c r="G583" s="237"/>
      <c r="H583" s="239"/>
      <c r="I583" s="239"/>
    </row>
    <row r="584" spans="1:9" ht="16.5" customHeight="1">
      <c r="A584" s="357" t="s">
        <v>262</v>
      </c>
      <c r="B584" s="359" t="s">
        <v>263</v>
      </c>
      <c r="C584" s="42" t="s">
        <v>7</v>
      </c>
      <c r="D584" s="44">
        <v>5</v>
      </c>
      <c r="E584" s="44"/>
      <c r="F584" s="236">
        <v>5</v>
      </c>
      <c r="G584" s="237">
        <v>2</v>
      </c>
      <c r="H584" s="238" t="s">
        <v>264</v>
      </c>
      <c r="I584" s="239"/>
    </row>
    <row r="585" spans="1:9">
      <c r="A585" s="357"/>
      <c r="B585" s="359"/>
      <c r="C585" s="42" t="s">
        <v>8</v>
      </c>
      <c r="D585" s="44">
        <v>5</v>
      </c>
      <c r="E585" s="44"/>
      <c r="F585" s="236"/>
      <c r="G585" s="237"/>
      <c r="H585" s="239"/>
      <c r="I585" s="239"/>
    </row>
    <row r="586" spans="1:9">
      <c r="A586" s="357"/>
      <c r="B586" s="359"/>
      <c r="C586" s="42" t="s">
        <v>9</v>
      </c>
      <c r="D586" s="45"/>
      <c r="E586" s="44"/>
      <c r="F586" s="236"/>
      <c r="G586" s="237"/>
      <c r="H586" s="239"/>
      <c r="I586" s="239"/>
    </row>
    <row r="587" spans="1:9">
      <c r="A587" s="357"/>
      <c r="B587" s="359"/>
      <c r="C587" s="42" t="s">
        <v>10</v>
      </c>
      <c r="D587" s="45"/>
      <c r="E587" s="44"/>
      <c r="F587" s="236"/>
      <c r="G587" s="237"/>
      <c r="H587" s="239"/>
      <c r="I587" s="239"/>
    </row>
    <row r="588" spans="1:9">
      <c r="A588" s="357"/>
      <c r="B588" s="359"/>
      <c r="C588" s="42" t="s">
        <v>11</v>
      </c>
      <c r="D588" s="45"/>
      <c r="E588" s="44"/>
      <c r="F588" s="236"/>
      <c r="G588" s="237"/>
      <c r="H588" s="239"/>
      <c r="I588" s="239"/>
    </row>
    <row r="589" spans="1:9">
      <c r="A589" s="357" t="s">
        <v>265</v>
      </c>
      <c r="B589" s="359" t="s">
        <v>266</v>
      </c>
      <c r="C589" s="42" t="s">
        <v>7</v>
      </c>
      <c r="D589" s="44">
        <v>13</v>
      </c>
      <c r="E589" s="44"/>
      <c r="F589" s="236"/>
      <c r="G589" s="237"/>
      <c r="H589" s="238"/>
      <c r="I589" s="239"/>
    </row>
    <row r="590" spans="1:9">
      <c r="A590" s="357"/>
      <c r="B590" s="359"/>
      <c r="C590" s="42" t="s">
        <v>8</v>
      </c>
      <c r="D590" s="44">
        <v>13</v>
      </c>
      <c r="E590" s="44"/>
      <c r="F590" s="236"/>
      <c r="G590" s="237"/>
      <c r="H590" s="239"/>
      <c r="I590" s="239"/>
    </row>
    <row r="591" spans="1:9">
      <c r="A591" s="357"/>
      <c r="B591" s="359"/>
      <c r="C591" s="42" t="s">
        <v>9</v>
      </c>
      <c r="D591" s="45"/>
      <c r="E591" s="44"/>
      <c r="F591" s="236"/>
      <c r="G591" s="237"/>
      <c r="H591" s="239"/>
      <c r="I591" s="239"/>
    </row>
    <row r="592" spans="1:9">
      <c r="A592" s="357"/>
      <c r="B592" s="359"/>
      <c r="C592" s="42" t="s">
        <v>10</v>
      </c>
      <c r="D592" s="45"/>
      <c r="E592" s="44"/>
      <c r="F592" s="236"/>
      <c r="G592" s="237"/>
      <c r="H592" s="239"/>
      <c r="I592" s="239"/>
    </row>
    <row r="593" spans="1:9">
      <c r="A593" s="357"/>
      <c r="B593" s="359"/>
      <c r="C593" s="42" t="s">
        <v>11</v>
      </c>
      <c r="D593" s="45"/>
      <c r="E593" s="44"/>
      <c r="F593" s="236"/>
      <c r="G593" s="237"/>
      <c r="H593" s="239"/>
      <c r="I593" s="239"/>
    </row>
    <row r="594" spans="1:9" ht="15.75" customHeight="1">
      <c r="A594" s="350" t="s">
        <v>166</v>
      </c>
      <c r="B594" s="364"/>
      <c r="C594" s="50" t="s">
        <v>7</v>
      </c>
      <c r="D594" s="51">
        <f>SUM(D595:D598)</f>
        <v>889.4</v>
      </c>
      <c r="E594" s="51">
        <f>SUM(E595:E598)</f>
        <v>288.93400000000003</v>
      </c>
      <c r="F594" s="236" t="s">
        <v>267</v>
      </c>
      <c r="G594" s="237" t="s">
        <v>268</v>
      </c>
      <c r="H594" s="238" t="s">
        <v>269</v>
      </c>
      <c r="I594" s="239"/>
    </row>
    <row r="595" spans="1:9">
      <c r="A595" s="365"/>
      <c r="B595" s="366"/>
      <c r="C595" s="50" t="s">
        <v>8</v>
      </c>
      <c r="D595" s="51">
        <f>SUM(D435,D480,D515,D555)</f>
        <v>889.4</v>
      </c>
      <c r="E595" s="51">
        <f>SUM(E435,E480,E515,E555)</f>
        <v>288.93400000000003</v>
      </c>
      <c r="F595" s="236"/>
      <c r="G595" s="237"/>
      <c r="H595" s="239"/>
      <c r="I595" s="239"/>
    </row>
    <row r="596" spans="1:9">
      <c r="A596" s="365"/>
      <c r="B596" s="366"/>
      <c r="C596" s="50" t="s">
        <v>9</v>
      </c>
      <c r="D596" s="52"/>
      <c r="E596" s="52"/>
      <c r="F596" s="236"/>
      <c r="G596" s="237"/>
      <c r="H596" s="239"/>
      <c r="I596" s="239"/>
    </row>
    <row r="597" spans="1:9">
      <c r="A597" s="365"/>
      <c r="B597" s="366"/>
      <c r="C597" s="50" t="s">
        <v>10</v>
      </c>
      <c r="D597" s="52"/>
      <c r="E597" s="52"/>
      <c r="F597" s="236"/>
      <c r="G597" s="237"/>
      <c r="H597" s="239"/>
      <c r="I597" s="239"/>
    </row>
    <row r="598" spans="1:9" ht="19.5" customHeight="1">
      <c r="A598" s="367"/>
      <c r="B598" s="368"/>
      <c r="C598" s="20" t="s">
        <v>11</v>
      </c>
      <c r="D598" s="31"/>
      <c r="E598" s="31"/>
      <c r="F598" s="236"/>
      <c r="G598" s="237"/>
      <c r="H598" s="239"/>
      <c r="I598" s="239"/>
    </row>
    <row r="599" spans="1:9" ht="24" customHeight="1" thickBot="1">
      <c r="A599" s="649" t="s">
        <v>1242</v>
      </c>
      <c r="B599" s="650"/>
      <c r="C599" s="650"/>
      <c r="D599" s="650"/>
      <c r="E599" s="650"/>
      <c r="F599" s="650"/>
      <c r="G599" s="650"/>
      <c r="H599" s="650"/>
      <c r="I599" s="651"/>
    </row>
    <row r="600" spans="1:9" ht="18" customHeight="1">
      <c r="A600" s="356" t="s">
        <v>6</v>
      </c>
      <c r="B600" s="358" t="s">
        <v>273</v>
      </c>
      <c r="C600" s="38" t="s">
        <v>7</v>
      </c>
      <c r="D600" s="32">
        <v>6250</v>
      </c>
      <c r="E600" s="32">
        <v>5400</v>
      </c>
      <c r="F600" s="236"/>
      <c r="G600" s="237"/>
      <c r="H600" s="238"/>
      <c r="I600" s="239"/>
    </row>
    <row r="601" spans="1:9" ht="17.25">
      <c r="A601" s="356"/>
      <c r="B601" s="358"/>
      <c r="C601" s="38" t="s">
        <v>8</v>
      </c>
      <c r="D601" s="32">
        <v>1250</v>
      </c>
      <c r="E601" s="23">
        <v>400</v>
      </c>
      <c r="F601" s="236"/>
      <c r="G601" s="237"/>
      <c r="H601" s="239"/>
      <c r="I601" s="239"/>
    </row>
    <row r="602" spans="1:9" ht="17.25">
      <c r="A602" s="356"/>
      <c r="B602" s="358"/>
      <c r="C602" s="38" t="s">
        <v>9</v>
      </c>
      <c r="D602" s="32">
        <v>5000</v>
      </c>
      <c r="E602" s="23">
        <v>5000</v>
      </c>
      <c r="F602" s="236"/>
      <c r="G602" s="237"/>
      <c r="H602" s="239"/>
      <c r="I602" s="239"/>
    </row>
    <row r="603" spans="1:9" ht="17.25">
      <c r="A603" s="356"/>
      <c r="B603" s="358"/>
      <c r="C603" s="38" t="s">
        <v>10</v>
      </c>
      <c r="D603" s="32"/>
      <c r="E603" s="32"/>
      <c r="F603" s="236"/>
      <c r="G603" s="237"/>
      <c r="H603" s="239"/>
      <c r="I603" s="239"/>
    </row>
    <row r="604" spans="1:9" ht="17.25">
      <c r="A604" s="356"/>
      <c r="B604" s="358"/>
      <c r="C604" s="38" t="s">
        <v>11</v>
      </c>
      <c r="D604" s="32"/>
      <c r="E604" s="23"/>
      <c r="F604" s="236"/>
      <c r="G604" s="237"/>
      <c r="H604" s="239"/>
      <c r="I604" s="239"/>
    </row>
    <row r="605" spans="1:9" ht="18" customHeight="1">
      <c r="A605" s="357" t="s">
        <v>12</v>
      </c>
      <c r="B605" s="359" t="s">
        <v>274</v>
      </c>
      <c r="C605" s="42" t="s">
        <v>7</v>
      </c>
      <c r="D605" s="36">
        <v>6250</v>
      </c>
      <c r="E605" s="25">
        <v>5400</v>
      </c>
      <c r="F605" s="236" t="s">
        <v>275</v>
      </c>
      <c r="G605" s="237" t="s">
        <v>275</v>
      </c>
      <c r="H605" s="238" t="s">
        <v>276</v>
      </c>
      <c r="I605" s="239"/>
    </row>
    <row r="606" spans="1:9">
      <c r="A606" s="357"/>
      <c r="B606" s="359"/>
      <c r="C606" s="42" t="s">
        <v>8</v>
      </c>
      <c r="D606" s="36">
        <v>1250</v>
      </c>
      <c r="E606" s="36">
        <v>400</v>
      </c>
      <c r="F606" s="236"/>
      <c r="G606" s="237"/>
      <c r="H606" s="239"/>
      <c r="I606" s="239"/>
    </row>
    <row r="607" spans="1:9">
      <c r="A607" s="357"/>
      <c r="B607" s="359"/>
      <c r="C607" s="42" t="s">
        <v>9</v>
      </c>
      <c r="D607" s="36">
        <v>5000</v>
      </c>
      <c r="E607" s="25">
        <v>5000</v>
      </c>
      <c r="F607" s="236"/>
      <c r="G607" s="237"/>
      <c r="H607" s="239"/>
      <c r="I607" s="239"/>
    </row>
    <row r="608" spans="1:9">
      <c r="A608" s="357"/>
      <c r="B608" s="359"/>
      <c r="C608" s="42" t="s">
        <v>10</v>
      </c>
      <c r="D608" s="36"/>
      <c r="E608" s="25"/>
      <c r="F608" s="236"/>
      <c r="G608" s="237"/>
      <c r="H608" s="239"/>
      <c r="I608" s="239"/>
    </row>
    <row r="609" spans="1:9">
      <c r="A609" s="357"/>
      <c r="B609" s="359"/>
      <c r="C609" s="42" t="s">
        <v>11</v>
      </c>
      <c r="D609" s="36"/>
      <c r="E609" s="36"/>
      <c r="F609" s="236"/>
      <c r="G609" s="237"/>
      <c r="H609" s="239"/>
      <c r="I609" s="239"/>
    </row>
    <row r="610" spans="1:9" ht="18" customHeight="1">
      <c r="A610" s="356" t="s">
        <v>13</v>
      </c>
      <c r="B610" s="358" t="s">
        <v>277</v>
      </c>
      <c r="C610" s="38" t="s">
        <v>7</v>
      </c>
      <c r="D610" s="32">
        <f>SUM(D611:D614)</f>
        <v>28270.300000000003</v>
      </c>
      <c r="E610" s="32">
        <f>SUM(E611:E614)</f>
        <v>14686.320000000002</v>
      </c>
      <c r="F610" s="236"/>
      <c r="G610" s="237"/>
      <c r="H610" s="238"/>
      <c r="I610" s="239"/>
    </row>
    <row r="611" spans="1:9" ht="17.25">
      <c r="A611" s="356"/>
      <c r="B611" s="358"/>
      <c r="C611" s="38" t="s">
        <v>8</v>
      </c>
      <c r="D611" s="32">
        <f>SUM(D616,D621,D631,D641,D646)</f>
        <v>4268.8999999999996</v>
      </c>
      <c r="E611" s="32">
        <f>SUM(E616,E621,E631,E641,E646)</f>
        <v>878.2</v>
      </c>
      <c r="F611" s="236"/>
      <c r="G611" s="237"/>
      <c r="H611" s="239"/>
      <c r="I611" s="239"/>
    </row>
    <row r="612" spans="1:9" ht="17.25">
      <c r="A612" s="356"/>
      <c r="B612" s="358"/>
      <c r="C612" s="38" t="s">
        <v>9</v>
      </c>
      <c r="D612" s="32">
        <f>SUM(D617,D622,D627,D632,D637,D642,D647)</f>
        <v>18991.400000000001</v>
      </c>
      <c r="E612" s="32">
        <f>SUM(E617,E622,E627,E632,E637,E642,E647)</f>
        <v>10237.02</v>
      </c>
      <c r="F612" s="236"/>
      <c r="G612" s="237"/>
      <c r="H612" s="239"/>
      <c r="I612" s="239"/>
    </row>
    <row r="613" spans="1:9" ht="17.25">
      <c r="A613" s="356"/>
      <c r="B613" s="358"/>
      <c r="C613" s="38" t="s">
        <v>10</v>
      </c>
      <c r="D613" s="32">
        <f t="shared" ref="D613:E614" si="22">SUM(D618,D623,D628,D633,D638,D643,D648)</f>
        <v>0</v>
      </c>
      <c r="E613" s="32">
        <f t="shared" si="22"/>
        <v>0</v>
      </c>
      <c r="F613" s="236"/>
      <c r="G613" s="237"/>
      <c r="H613" s="239"/>
      <c r="I613" s="239"/>
    </row>
    <row r="614" spans="1:9" ht="17.25">
      <c r="A614" s="356"/>
      <c r="B614" s="358"/>
      <c r="C614" s="38" t="s">
        <v>11</v>
      </c>
      <c r="D614" s="32">
        <f t="shared" si="22"/>
        <v>5010</v>
      </c>
      <c r="E614" s="32">
        <f t="shared" si="22"/>
        <v>3571.1</v>
      </c>
      <c r="F614" s="236"/>
      <c r="G614" s="237"/>
      <c r="H614" s="239"/>
      <c r="I614" s="239"/>
    </row>
    <row r="615" spans="1:9" ht="14.25" customHeight="1">
      <c r="A615" s="357" t="s">
        <v>114</v>
      </c>
      <c r="B615" s="359" t="s">
        <v>278</v>
      </c>
      <c r="C615" s="42" t="s">
        <v>7</v>
      </c>
      <c r="D615" s="36">
        <v>7355.9</v>
      </c>
      <c r="E615" s="36">
        <v>6621.5</v>
      </c>
      <c r="F615" s="236" t="s">
        <v>279</v>
      </c>
      <c r="G615" s="237" t="s">
        <v>280</v>
      </c>
      <c r="H615" s="238" t="s">
        <v>281</v>
      </c>
      <c r="I615" s="239"/>
    </row>
    <row r="616" spans="1:9">
      <c r="A616" s="357"/>
      <c r="B616" s="359"/>
      <c r="C616" s="42" t="s">
        <v>8</v>
      </c>
      <c r="D616" s="36">
        <v>1298.4000000000001</v>
      </c>
      <c r="E616" s="25">
        <v>690.1</v>
      </c>
      <c r="F616" s="236"/>
      <c r="G616" s="237"/>
      <c r="H616" s="239"/>
      <c r="I616" s="239"/>
    </row>
    <row r="617" spans="1:9">
      <c r="A617" s="357"/>
      <c r="B617" s="359"/>
      <c r="C617" s="42" t="s">
        <v>9</v>
      </c>
      <c r="D617" s="36">
        <v>3831.4</v>
      </c>
      <c r="E617" s="25">
        <v>3769.32</v>
      </c>
      <c r="F617" s="236"/>
      <c r="G617" s="237"/>
      <c r="H617" s="239"/>
      <c r="I617" s="239"/>
    </row>
    <row r="618" spans="1:9">
      <c r="A618" s="357"/>
      <c r="B618" s="359"/>
      <c r="C618" s="42" t="s">
        <v>10</v>
      </c>
      <c r="D618" s="36"/>
      <c r="E618" s="36"/>
      <c r="F618" s="236"/>
      <c r="G618" s="237"/>
      <c r="H618" s="239"/>
      <c r="I618" s="239"/>
    </row>
    <row r="619" spans="1:9">
      <c r="A619" s="357"/>
      <c r="B619" s="359"/>
      <c r="C619" s="42" t="s">
        <v>11</v>
      </c>
      <c r="D619" s="36">
        <v>2226.1</v>
      </c>
      <c r="E619" s="25">
        <v>2141.5</v>
      </c>
      <c r="F619" s="236"/>
      <c r="G619" s="237"/>
      <c r="H619" s="239"/>
      <c r="I619" s="239"/>
    </row>
    <row r="620" spans="1:9" ht="13.5" customHeight="1">
      <c r="A620" s="357" t="s">
        <v>65</v>
      </c>
      <c r="B620" s="359" t="s">
        <v>282</v>
      </c>
      <c r="C620" s="42" t="s">
        <v>7</v>
      </c>
      <c r="D620" s="36">
        <v>985</v>
      </c>
      <c r="E620" s="25">
        <v>188.1</v>
      </c>
      <c r="F620" s="236" t="s">
        <v>283</v>
      </c>
      <c r="G620" s="237" t="s">
        <v>284</v>
      </c>
      <c r="H620" s="238" t="s">
        <v>285</v>
      </c>
      <c r="I620" s="239"/>
    </row>
    <row r="621" spans="1:9">
      <c r="A621" s="357"/>
      <c r="B621" s="359"/>
      <c r="C621" s="42" t="s">
        <v>286</v>
      </c>
      <c r="D621" s="36">
        <v>985</v>
      </c>
      <c r="E621" s="36">
        <v>188.1</v>
      </c>
      <c r="F621" s="236"/>
      <c r="G621" s="237"/>
      <c r="H621" s="239"/>
      <c r="I621" s="239"/>
    </row>
    <row r="622" spans="1:9">
      <c r="A622" s="357"/>
      <c r="B622" s="359"/>
      <c r="C622" s="42" t="s">
        <v>9</v>
      </c>
      <c r="D622" s="36"/>
      <c r="E622" s="25"/>
      <c r="F622" s="236"/>
      <c r="G622" s="237"/>
      <c r="H622" s="239"/>
      <c r="I622" s="239"/>
    </row>
    <row r="623" spans="1:9">
      <c r="A623" s="357"/>
      <c r="B623" s="359"/>
      <c r="C623" s="42" t="s">
        <v>10</v>
      </c>
      <c r="D623" s="36"/>
      <c r="E623" s="25"/>
      <c r="F623" s="236"/>
      <c r="G623" s="237"/>
      <c r="H623" s="239"/>
      <c r="I623" s="239"/>
    </row>
    <row r="624" spans="1:9">
      <c r="A624" s="357"/>
      <c r="B624" s="359"/>
      <c r="C624" s="42" t="s">
        <v>11</v>
      </c>
      <c r="D624" s="36"/>
      <c r="E624" s="36"/>
      <c r="F624" s="236"/>
      <c r="G624" s="237"/>
      <c r="H624" s="239"/>
      <c r="I624" s="239"/>
    </row>
    <row r="625" spans="1:9">
      <c r="A625" s="357" t="s">
        <v>67</v>
      </c>
      <c r="B625" s="359" t="s">
        <v>287</v>
      </c>
      <c r="C625" s="42" t="s">
        <v>7</v>
      </c>
      <c r="D625" s="36">
        <v>9800</v>
      </c>
      <c r="E625" s="25">
        <v>6467.7</v>
      </c>
      <c r="F625" s="236" t="s">
        <v>288</v>
      </c>
      <c r="G625" s="237" t="s">
        <v>289</v>
      </c>
      <c r="H625" s="238" t="s">
        <v>290</v>
      </c>
      <c r="I625" s="239"/>
    </row>
    <row r="626" spans="1:9">
      <c r="A626" s="357"/>
      <c r="B626" s="359"/>
      <c r="C626" s="42" t="s">
        <v>286</v>
      </c>
      <c r="D626" s="36"/>
      <c r="E626" s="25"/>
      <c r="F626" s="236"/>
      <c r="G626" s="237"/>
      <c r="H626" s="239"/>
      <c r="I626" s="239"/>
    </row>
    <row r="627" spans="1:9">
      <c r="A627" s="357"/>
      <c r="B627" s="359"/>
      <c r="C627" s="42" t="s">
        <v>9</v>
      </c>
      <c r="D627" s="36">
        <v>9800</v>
      </c>
      <c r="E627" s="36">
        <v>6467.7</v>
      </c>
      <c r="F627" s="236"/>
      <c r="G627" s="237"/>
      <c r="H627" s="239"/>
      <c r="I627" s="239"/>
    </row>
    <row r="628" spans="1:9">
      <c r="A628" s="357"/>
      <c r="B628" s="359"/>
      <c r="C628" s="42" t="s">
        <v>291</v>
      </c>
      <c r="D628" s="36"/>
      <c r="E628" s="25"/>
      <c r="F628" s="236"/>
      <c r="G628" s="237"/>
      <c r="H628" s="239"/>
      <c r="I628" s="239"/>
    </row>
    <row r="629" spans="1:9">
      <c r="A629" s="357"/>
      <c r="B629" s="359"/>
      <c r="C629" s="42" t="s">
        <v>11</v>
      </c>
      <c r="D629" s="36"/>
      <c r="E629" s="25"/>
      <c r="F629" s="236"/>
      <c r="G629" s="237"/>
      <c r="H629" s="239"/>
      <c r="I629" s="239"/>
    </row>
    <row r="630" spans="1:9" ht="18" customHeight="1">
      <c r="A630" s="357" t="s">
        <v>210</v>
      </c>
      <c r="B630" s="359" t="s">
        <v>292</v>
      </c>
      <c r="C630" s="42" t="s">
        <v>7</v>
      </c>
      <c r="D630" s="36">
        <v>1480</v>
      </c>
      <c r="E630" s="36"/>
      <c r="F630" s="236" t="s">
        <v>293</v>
      </c>
      <c r="G630" s="237"/>
      <c r="H630" s="238" t="s">
        <v>294</v>
      </c>
      <c r="I630" s="239"/>
    </row>
    <row r="631" spans="1:9">
      <c r="A631" s="357"/>
      <c r="B631" s="359"/>
      <c r="C631" s="42" t="s">
        <v>286</v>
      </c>
      <c r="D631" s="36">
        <v>1480</v>
      </c>
      <c r="E631" s="25"/>
      <c r="F631" s="236"/>
      <c r="G631" s="237"/>
      <c r="H631" s="239"/>
      <c r="I631" s="239"/>
    </row>
    <row r="632" spans="1:9">
      <c r="A632" s="357"/>
      <c r="B632" s="359"/>
      <c r="C632" s="42" t="s">
        <v>9</v>
      </c>
      <c r="D632" s="36"/>
      <c r="E632" s="25"/>
      <c r="F632" s="236"/>
      <c r="G632" s="237"/>
      <c r="H632" s="239"/>
      <c r="I632" s="239"/>
    </row>
    <row r="633" spans="1:9">
      <c r="A633" s="357"/>
      <c r="B633" s="359"/>
      <c r="C633" s="42" t="s">
        <v>291</v>
      </c>
      <c r="D633" s="36"/>
      <c r="E633" s="36"/>
      <c r="F633" s="236"/>
      <c r="G633" s="237"/>
      <c r="H633" s="239"/>
      <c r="I633" s="239"/>
    </row>
    <row r="634" spans="1:9">
      <c r="A634" s="357"/>
      <c r="B634" s="359"/>
      <c r="C634" s="42" t="s">
        <v>11</v>
      </c>
      <c r="D634" s="36"/>
      <c r="E634" s="25"/>
      <c r="F634" s="236"/>
      <c r="G634" s="237"/>
      <c r="H634" s="239"/>
      <c r="I634" s="239"/>
    </row>
    <row r="635" spans="1:9" ht="18" customHeight="1">
      <c r="A635" s="357" t="s">
        <v>295</v>
      </c>
      <c r="B635" s="359" t="s">
        <v>296</v>
      </c>
      <c r="C635" s="42" t="s">
        <v>7</v>
      </c>
      <c r="D635" s="36">
        <v>5360</v>
      </c>
      <c r="E635" s="25"/>
      <c r="F635" s="236" t="s">
        <v>297</v>
      </c>
      <c r="G635" s="237"/>
      <c r="H635" s="238" t="s">
        <v>290</v>
      </c>
      <c r="I635" s="239"/>
    </row>
    <row r="636" spans="1:9">
      <c r="A636" s="357"/>
      <c r="B636" s="359"/>
      <c r="C636" s="42" t="s">
        <v>286</v>
      </c>
      <c r="D636" s="36"/>
      <c r="E636" s="36"/>
      <c r="F636" s="236"/>
      <c r="G636" s="237"/>
      <c r="H636" s="239"/>
      <c r="I636" s="239"/>
    </row>
    <row r="637" spans="1:9">
      <c r="A637" s="357"/>
      <c r="B637" s="359"/>
      <c r="C637" s="42" t="s">
        <v>9</v>
      </c>
      <c r="D637" s="36">
        <v>5360</v>
      </c>
      <c r="E637" s="25"/>
      <c r="F637" s="236"/>
      <c r="G637" s="237"/>
      <c r="H637" s="239"/>
      <c r="I637" s="239"/>
    </row>
    <row r="638" spans="1:9">
      <c r="A638" s="357"/>
      <c r="B638" s="359"/>
      <c r="C638" s="42" t="s">
        <v>291</v>
      </c>
      <c r="D638" s="36"/>
      <c r="E638" s="25"/>
      <c r="F638" s="236"/>
      <c r="G638" s="237"/>
      <c r="H638" s="239"/>
      <c r="I638" s="239"/>
    </row>
    <row r="639" spans="1:9">
      <c r="A639" s="357"/>
      <c r="B639" s="359"/>
      <c r="C639" s="42" t="s">
        <v>11</v>
      </c>
      <c r="D639" s="36"/>
      <c r="E639" s="36"/>
      <c r="F639" s="236"/>
      <c r="G639" s="237"/>
      <c r="H639" s="239"/>
      <c r="I639" s="239"/>
    </row>
    <row r="640" spans="1:9" ht="18" customHeight="1">
      <c r="A640" s="357" t="s">
        <v>298</v>
      </c>
      <c r="B640" s="359" t="s">
        <v>299</v>
      </c>
      <c r="C640" s="42" t="s">
        <v>7</v>
      </c>
      <c r="D640" s="36">
        <v>3233.9</v>
      </c>
      <c r="E640" s="25">
        <v>1429.6</v>
      </c>
      <c r="F640" s="236" t="s">
        <v>300</v>
      </c>
      <c r="G640" s="237" t="s">
        <v>301</v>
      </c>
      <c r="H640" s="238" t="s">
        <v>302</v>
      </c>
      <c r="I640" s="239"/>
    </row>
    <row r="641" spans="1:9">
      <c r="A641" s="357"/>
      <c r="B641" s="359"/>
      <c r="C641" s="42" t="s">
        <v>286</v>
      </c>
      <c r="D641" s="36">
        <v>500</v>
      </c>
      <c r="E641" s="25"/>
      <c r="F641" s="236"/>
      <c r="G641" s="237"/>
      <c r="H641" s="239"/>
      <c r="I641" s="239"/>
    </row>
    <row r="642" spans="1:9">
      <c r="A642" s="357"/>
      <c r="B642" s="359"/>
      <c r="C642" s="42" t="s">
        <v>9</v>
      </c>
      <c r="D642" s="36"/>
      <c r="E642" s="36"/>
      <c r="F642" s="236"/>
      <c r="G642" s="237"/>
      <c r="H642" s="239"/>
      <c r="I642" s="239"/>
    </row>
    <row r="643" spans="1:9">
      <c r="A643" s="357"/>
      <c r="B643" s="359"/>
      <c r="C643" s="42" t="s">
        <v>291</v>
      </c>
      <c r="D643" s="36"/>
      <c r="E643" s="25"/>
      <c r="F643" s="236"/>
      <c r="G643" s="237"/>
      <c r="H643" s="239"/>
      <c r="I643" s="239"/>
    </row>
    <row r="644" spans="1:9">
      <c r="A644" s="357"/>
      <c r="B644" s="359"/>
      <c r="C644" s="42" t="s">
        <v>11</v>
      </c>
      <c r="D644" s="36">
        <v>2733.9</v>
      </c>
      <c r="E644" s="25">
        <v>1429.6</v>
      </c>
      <c r="F644" s="236"/>
      <c r="G644" s="237"/>
      <c r="H644" s="239"/>
      <c r="I644" s="239"/>
    </row>
    <row r="645" spans="1:9" ht="18" customHeight="1">
      <c r="A645" s="357" t="s">
        <v>303</v>
      </c>
      <c r="B645" s="359" t="s">
        <v>304</v>
      </c>
      <c r="C645" s="42" t="s">
        <v>7</v>
      </c>
      <c r="D645" s="36">
        <v>55.5</v>
      </c>
      <c r="E645" s="36"/>
      <c r="F645" s="236" t="s">
        <v>305</v>
      </c>
      <c r="G645" s="237"/>
      <c r="H645" s="238" t="s">
        <v>306</v>
      </c>
      <c r="I645" s="239"/>
    </row>
    <row r="646" spans="1:9">
      <c r="A646" s="357"/>
      <c r="B646" s="359"/>
      <c r="C646" s="42" t="s">
        <v>286</v>
      </c>
      <c r="D646" s="36">
        <v>5.5</v>
      </c>
      <c r="E646" s="25"/>
      <c r="F646" s="236"/>
      <c r="G646" s="237"/>
      <c r="H646" s="239"/>
      <c r="I646" s="239"/>
    </row>
    <row r="647" spans="1:9">
      <c r="A647" s="357"/>
      <c r="B647" s="359"/>
      <c r="C647" s="42" t="s">
        <v>9</v>
      </c>
      <c r="D647" s="36"/>
      <c r="E647" s="25"/>
      <c r="F647" s="236"/>
      <c r="G647" s="237"/>
      <c r="H647" s="239"/>
      <c r="I647" s="239"/>
    </row>
    <row r="648" spans="1:9">
      <c r="A648" s="357"/>
      <c r="B648" s="359"/>
      <c r="C648" s="42" t="s">
        <v>291</v>
      </c>
      <c r="D648" s="36"/>
      <c r="E648" s="36"/>
      <c r="F648" s="236"/>
      <c r="G648" s="237"/>
      <c r="H648" s="239"/>
      <c r="I648" s="239"/>
    </row>
    <row r="649" spans="1:9">
      <c r="A649" s="357"/>
      <c r="B649" s="359"/>
      <c r="C649" s="42" t="s">
        <v>11</v>
      </c>
      <c r="D649" s="36">
        <v>50</v>
      </c>
      <c r="E649" s="25"/>
      <c r="F649" s="236"/>
      <c r="G649" s="237"/>
      <c r="H649" s="239"/>
      <c r="I649" s="239"/>
    </row>
    <row r="650" spans="1:9" ht="18" customHeight="1">
      <c r="A650" s="356" t="s">
        <v>25</v>
      </c>
      <c r="B650" s="358" t="s">
        <v>307</v>
      </c>
      <c r="C650" s="38" t="s">
        <v>7</v>
      </c>
      <c r="D650" s="32">
        <f>SUM(D651:D654)</f>
        <v>481.1</v>
      </c>
      <c r="E650" s="32">
        <f>SUM(E651:E654)</f>
        <v>0</v>
      </c>
      <c r="F650" s="236"/>
      <c r="G650" s="237"/>
      <c r="H650" s="238"/>
      <c r="I650" s="239"/>
    </row>
    <row r="651" spans="1:9" ht="17.25">
      <c r="A651" s="356"/>
      <c r="B651" s="358"/>
      <c r="C651" s="38" t="s">
        <v>286</v>
      </c>
      <c r="D651" s="32">
        <f>SUM(D656,D661,D666)</f>
        <v>481.1</v>
      </c>
      <c r="E651" s="32">
        <f>SUM(E656,E661,E666)</f>
        <v>0</v>
      </c>
      <c r="F651" s="236"/>
      <c r="G651" s="237"/>
      <c r="H651" s="239"/>
      <c r="I651" s="239"/>
    </row>
    <row r="652" spans="1:9" ht="17.25">
      <c r="A652" s="356"/>
      <c r="B652" s="358"/>
      <c r="C652" s="38" t="s">
        <v>9</v>
      </c>
      <c r="D652" s="32">
        <f t="shared" ref="D652:D654" si="23">SUM(D657,D662,D667)</f>
        <v>0</v>
      </c>
      <c r="E652" s="23"/>
      <c r="F652" s="236"/>
      <c r="G652" s="237"/>
      <c r="H652" s="239"/>
      <c r="I652" s="239"/>
    </row>
    <row r="653" spans="1:9" ht="17.25">
      <c r="A653" s="356"/>
      <c r="B653" s="358"/>
      <c r="C653" s="38" t="s">
        <v>291</v>
      </c>
      <c r="D653" s="32">
        <f t="shared" si="23"/>
        <v>0</v>
      </c>
      <c r="E653" s="23"/>
      <c r="F653" s="236"/>
      <c r="G653" s="237"/>
      <c r="H653" s="239"/>
      <c r="I653" s="239"/>
    </row>
    <row r="654" spans="1:9" ht="17.25">
      <c r="A654" s="356"/>
      <c r="B654" s="358"/>
      <c r="C654" s="38" t="s">
        <v>11</v>
      </c>
      <c r="D654" s="32">
        <f t="shared" si="23"/>
        <v>0</v>
      </c>
      <c r="E654" s="32"/>
      <c r="F654" s="236"/>
      <c r="G654" s="237"/>
      <c r="H654" s="239"/>
      <c r="I654" s="239"/>
    </row>
    <row r="655" spans="1:9" ht="18" customHeight="1">
      <c r="A655" s="357" t="s">
        <v>70</v>
      </c>
      <c r="B655" s="359" t="s">
        <v>308</v>
      </c>
      <c r="C655" s="42" t="s">
        <v>7</v>
      </c>
      <c r="D655" s="36">
        <v>276.10000000000002</v>
      </c>
      <c r="E655" s="25"/>
      <c r="F655" s="236" t="s">
        <v>309</v>
      </c>
      <c r="G655" s="237" t="s">
        <v>310</v>
      </c>
      <c r="H655" s="238" t="s">
        <v>311</v>
      </c>
      <c r="I655" s="239"/>
    </row>
    <row r="656" spans="1:9">
      <c r="A656" s="357"/>
      <c r="B656" s="359"/>
      <c r="C656" s="42" t="s">
        <v>286</v>
      </c>
      <c r="D656" s="36">
        <v>276.10000000000002</v>
      </c>
      <c r="E656" s="25"/>
      <c r="F656" s="236"/>
      <c r="G656" s="237"/>
      <c r="H656" s="239"/>
      <c r="I656" s="239"/>
    </row>
    <row r="657" spans="1:9">
      <c r="A657" s="357"/>
      <c r="B657" s="359"/>
      <c r="C657" s="42" t="s">
        <v>9</v>
      </c>
      <c r="D657" s="36"/>
      <c r="E657" s="36"/>
      <c r="F657" s="236"/>
      <c r="G657" s="237"/>
      <c r="H657" s="239"/>
      <c r="I657" s="239"/>
    </row>
    <row r="658" spans="1:9">
      <c r="A658" s="357"/>
      <c r="B658" s="359"/>
      <c r="C658" s="42" t="s">
        <v>291</v>
      </c>
      <c r="D658" s="36"/>
      <c r="E658" s="25"/>
      <c r="F658" s="236"/>
      <c r="G658" s="237"/>
      <c r="H658" s="239"/>
      <c r="I658" s="239"/>
    </row>
    <row r="659" spans="1:9">
      <c r="A659" s="357"/>
      <c r="B659" s="359"/>
      <c r="C659" s="42" t="s">
        <v>312</v>
      </c>
      <c r="D659" s="36"/>
      <c r="E659" s="25"/>
      <c r="F659" s="236"/>
      <c r="G659" s="237"/>
      <c r="H659" s="239"/>
      <c r="I659" s="239"/>
    </row>
    <row r="660" spans="1:9" ht="18" customHeight="1">
      <c r="A660" s="357" t="s">
        <v>224</v>
      </c>
      <c r="B660" s="359" t="s">
        <v>313</v>
      </c>
      <c r="C660" s="42" t="s">
        <v>7</v>
      </c>
      <c r="D660" s="36">
        <v>70</v>
      </c>
      <c r="E660" s="36"/>
      <c r="F660" s="236" t="s">
        <v>314</v>
      </c>
      <c r="G660" s="237"/>
      <c r="H660" s="238" t="s">
        <v>216</v>
      </c>
      <c r="I660" s="239"/>
    </row>
    <row r="661" spans="1:9">
      <c r="A661" s="357"/>
      <c r="B661" s="359"/>
      <c r="C661" s="42" t="s">
        <v>286</v>
      </c>
      <c r="D661" s="36">
        <v>70</v>
      </c>
      <c r="E661" s="25"/>
      <c r="F661" s="236"/>
      <c r="G661" s="237"/>
      <c r="H661" s="239"/>
      <c r="I661" s="239"/>
    </row>
    <row r="662" spans="1:9">
      <c r="A662" s="357"/>
      <c r="B662" s="359"/>
      <c r="C662" s="42" t="s">
        <v>9</v>
      </c>
      <c r="D662" s="36"/>
      <c r="E662" s="25"/>
      <c r="F662" s="236"/>
      <c r="G662" s="237"/>
      <c r="H662" s="239"/>
      <c r="I662" s="239"/>
    </row>
    <row r="663" spans="1:9">
      <c r="A663" s="357"/>
      <c r="B663" s="359"/>
      <c r="C663" s="42" t="s">
        <v>291</v>
      </c>
      <c r="D663" s="36"/>
      <c r="E663" s="36"/>
      <c r="F663" s="236"/>
      <c r="G663" s="237"/>
      <c r="H663" s="239"/>
      <c r="I663" s="239"/>
    </row>
    <row r="664" spans="1:9">
      <c r="A664" s="357"/>
      <c r="B664" s="359"/>
      <c r="C664" s="42" t="s">
        <v>11</v>
      </c>
      <c r="D664" s="36"/>
      <c r="E664" s="25"/>
      <c r="F664" s="236"/>
      <c r="G664" s="237"/>
      <c r="H664" s="239"/>
      <c r="I664" s="239"/>
    </row>
    <row r="665" spans="1:9" ht="35.25" customHeight="1">
      <c r="A665" s="357" t="s">
        <v>229</v>
      </c>
      <c r="B665" s="359" t="s">
        <v>315</v>
      </c>
      <c r="C665" s="42" t="s">
        <v>7</v>
      </c>
      <c r="D665" s="36">
        <v>135</v>
      </c>
      <c r="E665" s="25"/>
      <c r="F665" s="236" t="s">
        <v>316</v>
      </c>
      <c r="G665" s="237" t="s">
        <v>317</v>
      </c>
      <c r="H665" s="238" t="s">
        <v>318</v>
      </c>
      <c r="I665" s="239"/>
    </row>
    <row r="666" spans="1:9">
      <c r="A666" s="357"/>
      <c r="B666" s="359"/>
      <c r="C666" s="42" t="s">
        <v>286</v>
      </c>
      <c r="D666" s="36">
        <v>135</v>
      </c>
      <c r="E666" s="36"/>
      <c r="F666" s="236"/>
      <c r="G666" s="237"/>
      <c r="H666" s="239"/>
      <c r="I666" s="239"/>
    </row>
    <row r="667" spans="1:9">
      <c r="A667" s="357"/>
      <c r="B667" s="359"/>
      <c r="C667" s="42" t="s">
        <v>9</v>
      </c>
      <c r="D667" s="36"/>
      <c r="E667" s="25"/>
      <c r="F667" s="236"/>
      <c r="G667" s="237"/>
      <c r="H667" s="239"/>
      <c r="I667" s="239"/>
    </row>
    <row r="668" spans="1:9">
      <c r="A668" s="357"/>
      <c r="B668" s="359"/>
      <c r="C668" s="42" t="s">
        <v>291</v>
      </c>
      <c r="D668" s="36"/>
      <c r="E668" s="25"/>
      <c r="F668" s="236"/>
      <c r="G668" s="237"/>
      <c r="H668" s="239"/>
      <c r="I668" s="239"/>
    </row>
    <row r="669" spans="1:9">
      <c r="A669" s="357"/>
      <c r="B669" s="359"/>
      <c r="C669" s="42" t="s">
        <v>11</v>
      </c>
      <c r="D669" s="36"/>
      <c r="E669" s="36"/>
      <c r="F669" s="236"/>
      <c r="G669" s="237"/>
      <c r="H669" s="239"/>
      <c r="I669" s="239"/>
    </row>
    <row r="670" spans="1:9" ht="18" customHeight="1">
      <c r="A670" s="350" t="s">
        <v>164</v>
      </c>
      <c r="B670" s="351"/>
      <c r="C670" s="50" t="s">
        <v>7</v>
      </c>
      <c r="D670" s="31">
        <f>SUM(D671:D674)</f>
        <v>35001.4</v>
      </c>
      <c r="E670" s="31">
        <f>SUM(E671:E674)</f>
        <v>20086.32</v>
      </c>
      <c r="F670" s="230"/>
      <c r="G670" s="231"/>
      <c r="H670" s="232"/>
      <c r="I670" s="232"/>
    </row>
    <row r="671" spans="1:9" ht="18" customHeight="1">
      <c r="A671" s="352"/>
      <c r="B671" s="353"/>
      <c r="C671" s="50" t="s">
        <v>8</v>
      </c>
      <c r="D671" s="31">
        <f>SUM(D601,D611,D651)</f>
        <v>6000</v>
      </c>
      <c r="E671" s="31">
        <f>SUM(E601,E611,E651)</f>
        <v>1278.2</v>
      </c>
      <c r="F671" s="230"/>
      <c r="G671" s="231"/>
      <c r="H671" s="232" t="s">
        <v>319</v>
      </c>
      <c r="I671" s="232"/>
    </row>
    <row r="672" spans="1:9">
      <c r="A672" s="352"/>
      <c r="B672" s="353"/>
      <c r="C672" s="50" t="s">
        <v>9</v>
      </c>
      <c r="D672" s="31">
        <f t="shared" ref="D672:E674" si="24">SUM(D602,D612,D652)</f>
        <v>23991.4</v>
      </c>
      <c r="E672" s="31">
        <f t="shared" si="24"/>
        <v>15237.02</v>
      </c>
      <c r="F672" s="230"/>
      <c r="G672" s="231"/>
      <c r="H672" s="232"/>
      <c r="I672" s="232"/>
    </row>
    <row r="673" spans="1:9">
      <c r="A673" s="352"/>
      <c r="B673" s="353"/>
      <c r="C673" s="50" t="s">
        <v>10</v>
      </c>
      <c r="D673" s="31">
        <f t="shared" si="24"/>
        <v>0</v>
      </c>
      <c r="E673" s="31">
        <f t="shared" si="24"/>
        <v>0</v>
      </c>
      <c r="F673" s="230"/>
      <c r="G673" s="231"/>
      <c r="H673" s="232"/>
      <c r="I673" s="232"/>
    </row>
    <row r="674" spans="1:9" ht="30">
      <c r="A674" s="354"/>
      <c r="B674" s="355"/>
      <c r="C674" s="50" t="s">
        <v>11</v>
      </c>
      <c r="D674" s="31">
        <f t="shared" si="24"/>
        <v>5010</v>
      </c>
      <c r="E674" s="31">
        <f t="shared" si="24"/>
        <v>3571.1</v>
      </c>
      <c r="F674" s="230"/>
      <c r="G674" s="231"/>
      <c r="H674" s="232"/>
      <c r="I674" s="232"/>
    </row>
    <row r="675" spans="1:9" ht="18" customHeight="1">
      <c r="A675" s="644" t="s">
        <v>1243</v>
      </c>
      <c r="B675" s="645"/>
      <c r="C675" s="645"/>
      <c r="D675" s="645"/>
      <c r="E675" s="645"/>
      <c r="F675" s="645"/>
      <c r="G675" s="645"/>
      <c r="H675" s="645"/>
      <c r="I675" s="646"/>
    </row>
    <row r="676" spans="1:9" ht="18" customHeight="1">
      <c r="A676" s="356" t="s">
        <v>6</v>
      </c>
      <c r="B676" s="358" t="s">
        <v>320</v>
      </c>
      <c r="C676" s="38" t="s">
        <v>7</v>
      </c>
      <c r="D676" s="32">
        <f>SUM(D677:D680)</f>
        <v>250.1</v>
      </c>
      <c r="E676" s="32">
        <f>SUM(E677:E680)</f>
        <v>148</v>
      </c>
      <c r="F676" s="236"/>
      <c r="G676" s="237"/>
      <c r="H676" s="238"/>
      <c r="I676" s="239"/>
    </row>
    <row r="677" spans="1:9" ht="17.25">
      <c r="A677" s="356"/>
      <c r="B677" s="358"/>
      <c r="C677" s="38" t="s">
        <v>8</v>
      </c>
      <c r="D677" s="32">
        <f>SUM(D682,D687,D692,D697,D702,D707,D712)</f>
        <v>190.1</v>
      </c>
      <c r="E677" s="32">
        <f>SUM(E682,E687,E692,E697,E702,E707,E712)</f>
        <v>88</v>
      </c>
      <c r="F677" s="236"/>
      <c r="G677" s="237"/>
      <c r="H677" s="239"/>
      <c r="I677" s="239"/>
    </row>
    <row r="678" spans="1:9" ht="17.25">
      <c r="A678" s="356"/>
      <c r="B678" s="358"/>
      <c r="C678" s="38" t="s">
        <v>9</v>
      </c>
      <c r="D678" s="32">
        <f t="shared" ref="D678:E680" si="25">SUM(D683,D688,D693,D698,D703,D708,D713)</f>
        <v>60</v>
      </c>
      <c r="E678" s="32">
        <f t="shared" si="25"/>
        <v>60</v>
      </c>
      <c r="F678" s="236"/>
      <c r="G678" s="237"/>
      <c r="H678" s="239"/>
      <c r="I678" s="239"/>
    </row>
    <row r="679" spans="1:9" ht="17.25">
      <c r="A679" s="356"/>
      <c r="B679" s="358"/>
      <c r="C679" s="38" t="s">
        <v>10</v>
      </c>
      <c r="D679" s="32">
        <f t="shared" si="25"/>
        <v>0</v>
      </c>
      <c r="E679" s="32">
        <f t="shared" si="25"/>
        <v>0</v>
      </c>
      <c r="F679" s="236"/>
      <c r="G679" s="237"/>
      <c r="H679" s="239"/>
      <c r="I679" s="239"/>
    </row>
    <row r="680" spans="1:9" ht="17.25">
      <c r="A680" s="356"/>
      <c r="B680" s="358"/>
      <c r="C680" s="38" t="s">
        <v>11</v>
      </c>
      <c r="D680" s="32">
        <f t="shared" si="25"/>
        <v>0</v>
      </c>
      <c r="E680" s="32">
        <f t="shared" si="25"/>
        <v>0</v>
      </c>
      <c r="F680" s="236"/>
      <c r="G680" s="237"/>
      <c r="H680" s="239"/>
      <c r="I680" s="239"/>
    </row>
    <row r="681" spans="1:9" ht="18" customHeight="1">
      <c r="A681" s="357" t="s">
        <v>12</v>
      </c>
      <c r="B681" s="359" t="s">
        <v>321</v>
      </c>
      <c r="C681" s="42" t="s">
        <v>7</v>
      </c>
      <c r="D681" s="36">
        <v>70</v>
      </c>
      <c r="E681" s="25">
        <v>73</v>
      </c>
      <c r="F681" s="236" t="s">
        <v>322</v>
      </c>
      <c r="G681" s="237" t="s">
        <v>323</v>
      </c>
      <c r="H681" s="238" t="s">
        <v>324</v>
      </c>
      <c r="I681" s="239"/>
    </row>
    <row r="682" spans="1:9">
      <c r="A682" s="357"/>
      <c r="B682" s="359"/>
      <c r="C682" s="42" t="s">
        <v>8</v>
      </c>
      <c r="D682" s="36">
        <v>70</v>
      </c>
      <c r="E682" s="36">
        <v>73</v>
      </c>
      <c r="F682" s="236"/>
      <c r="G682" s="237"/>
      <c r="H682" s="239"/>
      <c r="I682" s="239"/>
    </row>
    <row r="683" spans="1:9">
      <c r="A683" s="357"/>
      <c r="B683" s="359"/>
      <c r="C683" s="42" t="s">
        <v>9</v>
      </c>
      <c r="D683" s="36"/>
      <c r="E683" s="25"/>
      <c r="F683" s="236"/>
      <c r="G683" s="237"/>
      <c r="H683" s="239"/>
      <c r="I683" s="239"/>
    </row>
    <row r="684" spans="1:9">
      <c r="A684" s="357"/>
      <c r="B684" s="359"/>
      <c r="C684" s="42" t="s">
        <v>10</v>
      </c>
      <c r="D684" s="36"/>
      <c r="E684" s="25"/>
      <c r="F684" s="236"/>
      <c r="G684" s="237"/>
      <c r="H684" s="239"/>
      <c r="I684" s="239"/>
    </row>
    <row r="685" spans="1:9">
      <c r="A685" s="357"/>
      <c r="B685" s="359"/>
      <c r="C685" s="42" t="s">
        <v>325</v>
      </c>
      <c r="D685" s="36"/>
      <c r="E685" s="36"/>
      <c r="F685" s="236"/>
      <c r="G685" s="237"/>
      <c r="H685" s="239"/>
      <c r="I685" s="239"/>
    </row>
    <row r="686" spans="1:9" ht="35.25" customHeight="1">
      <c r="A686" s="357" t="s">
        <v>47</v>
      </c>
      <c r="B686" s="359" t="s">
        <v>326</v>
      </c>
      <c r="C686" s="42" t="s">
        <v>7</v>
      </c>
      <c r="D686" s="36">
        <v>60.1</v>
      </c>
      <c r="E686" s="25">
        <v>15</v>
      </c>
      <c r="F686" s="236" t="s">
        <v>327</v>
      </c>
      <c r="G686" s="237" t="s">
        <v>328</v>
      </c>
      <c r="H686" s="238" t="s">
        <v>329</v>
      </c>
      <c r="I686" s="239"/>
    </row>
    <row r="687" spans="1:9">
      <c r="A687" s="357"/>
      <c r="B687" s="359"/>
      <c r="C687" s="42" t="s">
        <v>286</v>
      </c>
      <c r="D687" s="36">
        <v>60.1</v>
      </c>
      <c r="E687" s="36">
        <v>15</v>
      </c>
      <c r="F687" s="236"/>
      <c r="G687" s="237"/>
      <c r="H687" s="239"/>
      <c r="I687" s="239"/>
    </row>
    <row r="688" spans="1:9">
      <c r="A688" s="357"/>
      <c r="B688" s="359"/>
      <c r="C688" s="42" t="s">
        <v>9</v>
      </c>
      <c r="D688" s="36"/>
      <c r="E688" s="25"/>
      <c r="F688" s="236"/>
      <c r="G688" s="237"/>
      <c r="H688" s="239"/>
      <c r="I688" s="239"/>
    </row>
    <row r="689" spans="1:9">
      <c r="A689" s="357"/>
      <c r="B689" s="359"/>
      <c r="C689" s="42" t="s">
        <v>10</v>
      </c>
      <c r="D689" s="36"/>
      <c r="E689" s="25"/>
      <c r="F689" s="236"/>
      <c r="G689" s="237"/>
      <c r="H689" s="239"/>
      <c r="I689" s="239"/>
    </row>
    <row r="690" spans="1:9">
      <c r="A690" s="357"/>
      <c r="B690" s="359"/>
      <c r="C690" s="42" t="s">
        <v>11</v>
      </c>
      <c r="D690" s="36"/>
      <c r="E690" s="36"/>
      <c r="F690" s="236"/>
      <c r="G690" s="237"/>
      <c r="H690" s="239"/>
      <c r="I690" s="239"/>
    </row>
    <row r="691" spans="1:9" ht="18" customHeight="1">
      <c r="A691" s="357" t="s">
        <v>49</v>
      </c>
      <c r="B691" s="359" t="s">
        <v>330</v>
      </c>
      <c r="C691" s="42" t="s">
        <v>7</v>
      </c>
      <c r="D691" s="36">
        <v>5</v>
      </c>
      <c r="E691" s="25"/>
      <c r="F691" s="236"/>
      <c r="G691" s="237"/>
      <c r="H691" s="238" t="s">
        <v>331</v>
      </c>
      <c r="I691" s="239"/>
    </row>
    <row r="692" spans="1:9">
      <c r="A692" s="357"/>
      <c r="B692" s="359"/>
      <c r="C692" s="42" t="s">
        <v>286</v>
      </c>
      <c r="D692" s="36">
        <v>5</v>
      </c>
      <c r="E692" s="36"/>
      <c r="F692" s="236"/>
      <c r="G692" s="237"/>
      <c r="H692" s="239"/>
      <c r="I692" s="239"/>
    </row>
    <row r="693" spans="1:9">
      <c r="A693" s="357"/>
      <c r="B693" s="359"/>
      <c r="C693" s="42" t="s">
        <v>9</v>
      </c>
      <c r="D693" s="36"/>
      <c r="E693" s="25"/>
      <c r="F693" s="236"/>
      <c r="G693" s="237"/>
      <c r="H693" s="239"/>
      <c r="I693" s="239"/>
    </row>
    <row r="694" spans="1:9">
      <c r="A694" s="357"/>
      <c r="B694" s="359"/>
      <c r="C694" s="42" t="s">
        <v>10</v>
      </c>
      <c r="D694" s="36"/>
      <c r="E694" s="25"/>
      <c r="F694" s="236"/>
      <c r="G694" s="237"/>
      <c r="H694" s="239"/>
      <c r="I694" s="239"/>
    </row>
    <row r="695" spans="1:9">
      <c r="A695" s="357"/>
      <c r="B695" s="359"/>
      <c r="C695" s="42" t="s">
        <v>11</v>
      </c>
      <c r="D695" s="36"/>
      <c r="E695" s="36"/>
      <c r="F695" s="236"/>
      <c r="G695" s="237"/>
      <c r="H695" s="239"/>
      <c r="I695" s="239"/>
    </row>
    <row r="696" spans="1:9" ht="18" customHeight="1">
      <c r="A696" s="357" t="s">
        <v>51</v>
      </c>
      <c r="B696" s="359" t="s">
        <v>332</v>
      </c>
      <c r="C696" s="42" t="s">
        <v>7</v>
      </c>
      <c r="D696" s="36">
        <v>20</v>
      </c>
      <c r="E696" s="25"/>
      <c r="F696" s="236"/>
      <c r="G696" s="237"/>
      <c r="H696" s="238" t="s">
        <v>216</v>
      </c>
      <c r="I696" s="239"/>
    </row>
    <row r="697" spans="1:9">
      <c r="A697" s="357"/>
      <c r="B697" s="359"/>
      <c r="C697" s="42" t="s">
        <v>286</v>
      </c>
      <c r="D697" s="36">
        <v>20</v>
      </c>
      <c r="E697" s="36"/>
      <c r="F697" s="236"/>
      <c r="G697" s="237"/>
      <c r="H697" s="239"/>
      <c r="I697" s="239"/>
    </row>
    <row r="698" spans="1:9">
      <c r="A698" s="357"/>
      <c r="B698" s="359"/>
      <c r="C698" s="42" t="s">
        <v>9</v>
      </c>
      <c r="D698" s="36"/>
      <c r="E698" s="25"/>
      <c r="F698" s="236"/>
      <c r="G698" s="237"/>
      <c r="H698" s="239"/>
      <c r="I698" s="239"/>
    </row>
    <row r="699" spans="1:9">
      <c r="A699" s="357"/>
      <c r="B699" s="359"/>
      <c r="C699" s="42" t="s">
        <v>10</v>
      </c>
      <c r="D699" s="36"/>
      <c r="E699" s="25"/>
      <c r="F699" s="236"/>
      <c r="G699" s="237"/>
      <c r="H699" s="239"/>
      <c r="I699" s="239"/>
    </row>
    <row r="700" spans="1:9">
      <c r="A700" s="357"/>
      <c r="B700" s="359"/>
      <c r="C700" s="42" t="s">
        <v>11</v>
      </c>
      <c r="D700" s="36"/>
      <c r="E700" s="36"/>
      <c r="F700" s="236"/>
      <c r="G700" s="237"/>
      <c r="H700" s="239"/>
      <c r="I700" s="239"/>
    </row>
    <row r="701" spans="1:9" ht="18" customHeight="1">
      <c r="A701" s="357" t="s">
        <v>53</v>
      </c>
      <c r="B701" s="359" t="s">
        <v>333</v>
      </c>
      <c r="C701" s="42" t="s">
        <v>7</v>
      </c>
      <c r="D701" s="36">
        <v>60</v>
      </c>
      <c r="E701" s="25">
        <v>60</v>
      </c>
      <c r="F701" s="236" t="s">
        <v>334</v>
      </c>
      <c r="G701" s="237"/>
      <c r="H701" s="238" t="s">
        <v>335</v>
      </c>
      <c r="I701" s="239"/>
    </row>
    <row r="702" spans="1:9">
      <c r="A702" s="357"/>
      <c r="B702" s="359"/>
      <c r="C702" s="42" t="s">
        <v>286</v>
      </c>
      <c r="D702" s="36"/>
      <c r="E702" s="36"/>
      <c r="F702" s="236"/>
      <c r="G702" s="237"/>
      <c r="H702" s="239"/>
      <c r="I702" s="239"/>
    </row>
    <row r="703" spans="1:9">
      <c r="A703" s="357"/>
      <c r="B703" s="359"/>
      <c r="C703" s="42" t="s">
        <v>9</v>
      </c>
      <c r="D703" s="36">
        <v>60</v>
      </c>
      <c r="E703" s="25">
        <v>60</v>
      </c>
      <c r="F703" s="236"/>
      <c r="G703" s="237"/>
      <c r="H703" s="239"/>
      <c r="I703" s="239"/>
    </row>
    <row r="704" spans="1:9">
      <c r="A704" s="357"/>
      <c r="B704" s="359"/>
      <c r="C704" s="42" t="s">
        <v>10</v>
      </c>
      <c r="D704" s="36"/>
      <c r="E704" s="25"/>
      <c r="F704" s="236"/>
      <c r="G704" s="237"/>
      <c r="H704" s="239"/>
      <c r="I704" s="239"/>
    </row>
    <row r="705" spans="1:9">
      <c r="A705" s="357"/>
      <c r="B705" s="359"/>
      <c r="C705" s="42" t="s">
        <v>11</v>
      </c>
      <c r="D705" s="36"/>
      <c r="E705" s="36"/>
      <c r="F705" s="236"/>
      <c r="G705" s="237"/>
      <c r="H705" s="239"/>
      <c r="I705" s="239"/>
    </row>
    <row r="706" spans="1:9" ht="18" customHeight="1">
      <c r="A706" s="357" t="s">
        <v>55</v>
      </c>
      <c r="B706" s="359" t="s">
        <v>336</v>
      </c>
      <c r="C706" s="42" t="s">
        <v>7</v>
      </c>
      <c r="D706" s="36">
        <v>5</v>
      </c>
      <c r="E706" s="25"/>
      <c r="F706" s="236" t="s">
        <v>337</v>
      </c>
      <c r="G706" s="237" t="s">
        <v>337</v>
      </c>
      <c r="H706" s="238" t="s">
        <v>338</v>
      </c>
      <c r="I706" s="239"/>
    </row>
    <row r="707" spans="1:9">
      <c r="A707" s="357"/>
      <c r="B707" s="359"/>
      <c r="C707" s="42" t="s">
        <v>286</v>
      </c>
      <c r="D707" s="36">
        <v>5</v>
      </c>
      <c r="E707" s="36"/>
      <c r="F707" s="236"/>
      <c r="G707" s="237"/>
      <c r="H707" s="239"/>
      <c r="I707" s="239"/>
    </row>
    <row r="708" spans="1:9">
      <c r="A708" s="357"/>
      <c r="B708" s="359"/>
      <c r="C708" s="42" t="s">
        <v>9</v>
      </c>
      <c r="D708" s="36"/>
      <c r="E708" s="25"/>
      <c r="F708" s="236"/>
      <c r="G708" s="237"/>
      <c r="H708" s="239"/>
      <c r="I708" s="239"/>
    </row>
    <row r="709" spans="1:9">
      <c r="A709" s="357"/>
      <c r="B709" s="359"/>
      <c r="C709" s="42" t="s">
        <v>10</v>
      </c>
      <c r="D709" s="36"/>
      <c r="E709" s="25"/>
      <c r="F709" s="236"/>
      <c r="G709" s="237"/>
      <c r="H709" s="239"/>
      <c r="I709" s="239"/>
    </row>
    <row r="710" spans="1:9">
      <c r="A710" s="357"/>
      <c r="B710" s="359"/>
      <c r="C710" s="42" t="s">
        <v>11</v>
      </c>
      <c r="D710" s="36"/>
      <c r="E710" s="36"/>
      <c r="F710" s="236"/>
      <c r="G710" s="237"/>
      <c r="H710" s="239"/>
      <c r="I710" s="239"/>
    </row>
    <row r="711" spans="1:9" ht="18" customHeight="1">
      <c r="A711" s="357" t="s">
        <v>57</v>
      </c>
      <c r="B711" s="359" t="s">
        <v>339</v>
      </c>
      <c r="C711" s="42" t="s">
        <v>7</v>
      </c>
      <c r="D711" s="36">
        <v>30</v>
      </c>
      <c r="E711" s="25"/>
      <c r="F711" s="236" t="s">
        <v>340</v>
      </c>
      <c r="G711" s="237" t="s">
        <v>341</v>
      </c>
      <c r="H711" s="238" t="s">
        <v>342</v>
      </c>
      <c r="I711" s="239"/>
    </row>
    <row r="712" spans="1:9">
      <c r="A712" s="357"/>
      <c r="B712" s="359"/>
      <c r="C712" s="42" t="s">
        <v>286</v>
      </c>
      <c r="D712" s="36">
        <v>30</v>
      </c>
      <c r="E712" s="36"/>
      <c r="F712" s="236"/>
      <c r="G712" s="237"/>
      <c r="H712" s="239"/>
      <c r="I712" s="239"/>
    </row>
    <row r="713" spans="1:9">
      <c r="A713" s="357"/>
      <c r="B713" s="359"/>
      <c r="C713" s="42" t="s">
        <v>9</v>
      </c>
      <c r="D713" s="36"/>
      <c r="E713" s="25"/>
      <c r="F713" s="236"/>
      <c r="G713" s="237"/>
      <c r="H713" s="239"/>
      <c r="I713" s="239"/>
    </row>
    <row r="714" spans="1:9">
      <c r="A714" s="357"/>
      <c r="B714" s="359"/>
      <c r="C714" s="42" t="s">
        <v>10</v>
      </c>
      <c r="D714" s="36"/>
      <c r="E714" s="25"/>
      <c r="F714" s="236"/>
      <c r="G714" s="237"/>
      <c r="H714" s="239"/>
      <c r="I714" s="239"/>
    </row>
    <row r="715" spans="1:9">
      <c r="A715" s="357"/>
      <c r="B715" s="359"/>
      <c r="C715" s="42" t="s">
        <v>11</v>
      </c>
      <c r="D715" s="36"/>
      <c r="E715" s="36"/>
      <c r="F715" s="236"/>
      <c r="G715" s="237"/>
      <c r="H715" s="239"/>
      <c r="I715" s="239"/>
    </row>
    <row r="716" spans="1:9" ht="18" customHeight="1">
      <c r="A716" s="356" t="s">
        <v>13</v>
      </c>
      <c r="B716" s="358" t="s">
        <v>343</v>
      </c>
      <c r="C716" s="38" t="s">
        <v>7</v>
      </c>
      <c r="D716" s="32">
        <f>SUM(D717:D720)</f>
        <v>350</v>
      </c>
      <c r="E716" s="32">
        <f>SUM(E717:E720)</f>
        <v>333</v>
      </c>
      <c r="F716" s="236"/>
      <c r="G716" s="237"/>
      <c r="H716" s="238"/>
      <c r="I716" s="239"/>
    </row>
    <row r="717" spans="1:9" ht="17.25">
      <c r="A717" s="356"/>
      <c r="B717" s="358"/>
      <c r="C717" s="38" t="s">
        <v>8</v>
      </c>
      <c r="D717" s="32">
        <f>SUM(D722,D727,D732,D737,D742,D747,D752,D757,D762)</f>
        <v>90</v>
      </c>
      <c r="E717" s="32">
        <f>SUM(E722,E727,E732,E737,E742,E747,E752,E757,E762)</f>
        <v>73</v>
      </c>
      <c r="F717" s="236"/>
      <c r="G717" s="237"/>
      <c r="H717" s="239"/>
      <c r="I717" s="239"/>
    </row>
    <row r="718" spans="1:9" ht="17.25">
      <c r="A718" s="356"/>
      <c r="B718" s="358"/>
      <c r="C718" s="38" t="s">
        <v>9</v>
      </c>
      <c r="D718" s="32">
        <f t="shared" ref="D718:E720" si="26">SUM(D723,D728,D733,D738,D743,D748,D753,D758,D763)</f>
        <v>260</v>
      </c>
      <c r="E718" s="32">
        <f t="shared" si="26"/>
        <v>260</v>
      </c>
      <c r="F718" s="236"/>
      <c r="G718" s="237"/>
      <c r="H718" s="239"/>
      <c r="I718" s="239"/>
    </row>
    <row r="719" spans="1:9" ht="17.25">
      <c r="A719" s="356"/>
      <c r="B719" s="358"/>
      <c r="C719" s="38" t="s">
        <v>10</v>
      </c>
      <c r="D719" s="32">
        <f t="shared" si="26"/>
        <v>0</v>
      </c>
      <c r="E719" s="32">
        <f t="shared" si="26"/>
        <v>0</v>
      </c>
      <c r="F719" s="236"/>
      <c r="G719" s="237"/>
      <c r="H719" s="239"/>
      <c r="I719" s="239"/>
    </row>
    <row r="720" spans="1:9" ht="17.25">
      <c r="A720" s="356"/>
      <c r="B720" s="358"/>
      <c r="C720" s="38" t="s">
        <v>11</v>
      </c>
      <c r="D720" s="32">
        <f t="shared" si="26"/>
        <v>0</v>
      </c>
      <c r="E720" s="32">
        <f t="shared" si="26"/>
        <v>0</v>
      </c>
      <c r="F720" s="236"/>
      <c r="G720" s="237"/>
      <c r="H720" s="239"/>
      <c r="I720" s="239"/>
    </row>
    <row r="721" spans="1:9" ht="18" customHeight="1">
      <c r="A721" s="357" t="s">
        <v>114</v>
      </c>
      <c r="B721" s="359" t="s">
        <v>344</v>
      </c>
      <c r="C721" s="42" t="s">
        <v>7</v>
      </c>
      <c r="D721" s="36">
        <v>15</v>
      </c>
      <c r="E721" s="25">
        <v>18</v>
      </c>
      <c r="F721" s="236" t="s">
        <v>191</v>
      </c>
      <c r="G721" s="237" t="s">
        <v>345</v>
      </c>
      <c r="H721" s="238" t="s">
        <v>346</v>
      </c>
      <c r="I721" s="239"/>
    </row>
    <row r="722" spans="1:9">
      <c r="A722" s="357"/>
      <c r="B722" s="359"/>
      <c r="C722" s="42" t="s">
        <v>8</v>
      </c>
      <c r="D722" s="36">
        <v>15</v>
      </c>
      <c r="E722" s="36">
        <v>18</v>
      </c>
      <c r="F722" s="236"/>
      <c r="G722" s="237"/>
      <c r="H722" s="239"/>
      <c r="I722" s="239"/>
    </row>
    <row r="723" spans="1:9">
      <c r="A723" s="357"/>
      <c r="B723" s="359"/>
      <c r="C723" s="42" t="s">
        <v>9</v>
      </c>
      <c r="D723" s="36"/>
      <c r="E723" s="25"/>
      <c r="F723" s="236"/>
      <c r="G723" s="237"/>
      <c r="H723" s="239"/>
      <c r="I723" s="239"/>
    </row>
    <row r="724" spans="1:9">
      <c r="A724" s="357"/>
      <c r="B724" s="359"/>
      <c r="C724" s="42" t="s">
        <v>10</v>
      </c>
      <c r="D724" s="36"/>
      <c r="E724" s="25"/>
      <c r="F724" s="236"/>
      <c r="G724" s="237"/>
      <c r="H724" s="239"/>
      <c r="I724" s="239"/>
    </row>
    <row r="725" spans="1:9">
      <c r="A725" s="357"/>
      <c r="B725" s="359"/>
      <c r="C725" s="42" t="s">
        <v>11</v>
      </c>
      <c r="D725" s="36"/>
      <c r="E725" s="36"/>
      <c r="F725" s="236"/>
      <c r="G725" s="237"/>
      <c r="H725" s="239"/>
      <c r="I725" s="239"/>
    </row>
    <row r="726" spans="1:9" ht="18" customHeight="1">
      <c r="A726" s="357" t="s">
        <v>65</v>
      </c>
      <c r="B726" s="359" t="s">
        <v>347</v>
      </c>
      <c r="C726" s="42" t="s">
        <v>7</v>
      </c>
      <c r="D726" s="36">
        <v>52</v>
      </c>
      <c r="E726" s="25">
        <v>62</v>
      </c>
      <c r="F726" s="236" t="s">
        <v>348</v>
      </c>
      <c r="G726" s="237" t="s">
        <v>349</v>
      </c>
      <c r="H726" s="238" t="s">
        <v>324</v>
      </c>
      <c r="I726" s="239"/>
    </row>
    <row r="727" spans="1:9">
      <c r="A727" s="357"/>
      <c r="B727" s="359"/>
      <c r="C727" s="42" t="s">
        <v>286</v>
      </c>
      <c r="D727" s="36">
        <v>20</v>
      </c>
      <c r="E727" s="36">
        <v>30</v>
      </c>
      <c r="F727" s="236"/>
      <c r="G727" s="237"/>
      <c r="H727" s="239"/>
      <c r="I727" s="239"/>
    </row>
    <row r="728" spans="1:9">
      <c r="A728" s="357"/>
      <c r="B728" s="359"/>
      <c r="C728" s="42" t="s">
        <v>9</v>
      </c>
      <c r="D728" s="36">
        <v>32</v>
      </c>
      <c r="E728" s="25">
        <v>32</v>
      </c>
      <c r="F728" s="236"/>
      <c r="G728" s="237"/>
      <c r="H728" s="239"/>
      <c r="I728" s="239"/>
    </row>
    <row r="729" spans="1:9">
      <c r="A729" s="357"/>
      <c r="B729" s="359"/>
      <c r="C729" s="42" t="s">
        <v>10</v>
      </c>
      <c r="D729" s="36"/>
      <c r="E729" s="25"/>
      <c r="F729" s="236"/>
      <c r="G729" s="237"/>
      <c r="H729" s="239"/>
      <c r="I729" s="239"/>
    </row>
    <row r="730" spans="1:9">
      <c r="A730" s="357"/>
      <c r="B730" s="359"/>
      <c r="C730" s="42" t="s">
        <v>11</v>
      </c>
      <c r="D730" s="36"/>
      <c r="E730" s="36"/>
      <c r="F730" s="236"/>
      <c r="G730" s="237"/>
      <c r="H730" s="239"/>
      <c r="I730" s="239"/>
    </row>
    <row r="731" spans="1:9" ht="18" customHeight="1">
      <c r="A731" s="357" t="s">
        <v>67</v>
      </c>
      <c r="B731" s="359" t="s">
        <v>350</v>
      </c>
      <c r="C731" s="42" t="s">
        <v>7</v>
      </c>
      <c r="D731" s="36">
        <v>5</v>
      </c>
      <c r="E731" s="25">
        <v>7</v>
      </c>
      <c r="F731" s="236" t="s">
        <v>351</v>
      </c>
      <c r="G731" s="237" t="s">
        <v>351</v>
      </c>
      <c r="H731" s="238"/>
      <c r="I731" s="239"/>
    </row>
    <row r="732" spans="1:9">
      <c r="A732" s="357"/>
      <c r="B732" s="359"/>
      <c r="C732" s="42" t="s">
        <v>286</v>
      </c>
      <c r="D732" s="36">
        <v>5</v>
      </c>
      <c r="E732" s="36">
        <v>7</v>
      </c>
      <c r="F732" s="236"/>
      <c r="G732" s="237"/>
      <c r="H732" s="239"/>
      <c r="I732" s="239"/>
    </row>
    <row r="733" spans="1:9">
      <c r="A733" s="357"/>
      <c r="B733" s="359"/>
      <c r="C733" s="42" t="s">
        <v>9</v>
      </c>
      <c r="D733" s="36"/>
      <c r="E733" s="25"/>
      <c r="F733" s="236"/>
      <c r="G733" s="237"/>
      <c r="H733" s="239"/>
      <c r="I733" s="239"/>
    </row>
    <row r="734" spans="1:9">
      <c r="A734" s="357"/>
      <c r="B734" s="359"/>
      <c r="C734" s="42" t="s">
        <v>10</v>
      </c>
      <c r="D734" s="36"/>
      <c r="E734" s="25"/>
      <c r="F734" s="236"/>
      <c r="G734" s="237"/>
      <c r="H734" s="239"/>
      <c r="I734" s="239"/>
    </row>
    <row r="735" spans="1:9">
      <c r="A735" s="357"/>
      <c r="B735" s="359"/>
      <c r="C735" s="42" t="s">
        <v>11</v>
      </c>
      <c r="D735" s="36"/>
      <c r="E735" s="36"/>
      <c r="F735" s="236"/>
      <c r="G735" s="237"/>
      <c r="H735" s="239"/>
      <c r="I735" s="239"/>
    </row>
    <row r="736" spans="1:9" ht="18" customHeight="1">
      <c r="A736" s="357" t="s">
        <v>210</v>
      </c>
      <c r="B736" s="359" t="s">
        <v>352</v>
      </c>
      <c r="C736" s="42" t="s">
        <v>7</v>
      </c>
      <c r="D736" s="36">
        <v>10</v>
      </c>
      <c r="E736" s="25">
        <v>10</v>
      </c>
      <c r="F736" s="236" t="s">
        <v>195</v>
      </c>
      <c r="G736" s="237" t="s">
        <v>195</v>
      </c>
      <c r="H736" s="238"/>
      <c r="I736" s="239"/>
    </row>
    <row r="737" spans="1:9">
      <c r="A737" s="357"/>
      <c r="B737" s="359"/>
      <c r="C737" s="42" t="s">
        <v>286</v>
      </c>
      <c r="D737" s="36">
        <v>10</v>
      </c>
      <c r="E737" s="36">
        <v>10</v>
      </c>
      <c r="F737" s="236"/>
      <c r="G737" s="237"/>
      <c r="H737" s="239"/>
      <c r="I737" s="239"/>
    </row>
    <row r="738" spans="1:9">
      <c r="A738" s="357"/>
      <c r="B738" s="359"/>
      <c r="C738" s="42" t="s">
        <v>9</v>
      </c>
      <c r="D738" s="36"/>
      <c r="E738" s="25"/>
      <c r="F738" s="236"/>
      <c r="G738" s="237"/>
      <c r="H738" s="239"/>
      <c r="I738" s="239"/>
    </row>
    <row r="739" spans="1:9">
      <c r="A739" s="357"/>
      <c r="B739" s="359"/>
      <c r="C739" s="42" t="s">
        <v>10</v>
      </c>
      <c r="D739" s="36"/>
      <c r="E739" s="25"/>
      <c r="F739" s="236"/>
      <c r="G739" s="237"/>
      <c r="H739" s="239"/>
      <c r="I739" s="239"/>
    </row>
    <row r="740" spans="1:9">
      <c r="A740" s="357"/>
      <c r="B740" s="359"/>
      <c r="C740" s="42" t="s">
        <v>11</v>
      </c>
      <c r="D740" s="36"/>
      <c r="E740" s="36"/>
      <c r="F740" s="236"/>
      <c r="G740" s="237"/>
      <c r="H740" s="239"/>
      <c r="I740" s="239"/>
    </row>
    <row r="741" spans="1:9" ht="18" customHeight="1">
      <c r="A741" s="357" t="s">
        <v>295</v>
      </c>
      <c r="B741" s="359" t="s">
        <v>353</v>
      </c>
      <c r="C741" s="42" t="s">
        <v>7</v>
      </c>
      <c r="D741" s="36">
        <v>5</v>
      </c>
      <c r="E741" s="25">
        <v>6</v>
      </c>
      <c r="F741" s="236" t="s">
        <v>354</v>
      </c>
      <c r="G741" s="237" t="s">
        <v>355</v>
      </c>
      <c r="H741" s="238"/>
      <c r="I741" s="239"/>
    </row>
    <row r="742" spans="1:9">
      <c r="A742" s="357"/>
      <c r="B742" s="359"/>
      <c r="C742" s="42" t="s">
        <v>8</v>
      </c>
      <c r="D742" s="36">
        <v>5</v>
      </c>
      <c r="E742" s="36">
        <v>6</v>
      </c>
      <c r="F742" s="236"/>
      <c r="G742" s="237"/>
      <c r="H742" s="239"/>
      <c r="I742" s="239"/>
    </row>
    <row r="743" spans="1:9">
      <c r="A743" s="357"/>
      <c r="B743" s="359"/>
      <c r="C743" s="42" t="s">
        <v>9</v>
      </c>
      <c r="D743" s="36"/>
      <c r="E743" s="25"/>
      <c r="F743" s="236"/>
      <c r="G743" s="237"/>
      <c r="H743" s="239"/>
      <c r="I743" s="239"/>
    </row>
    <row r="744" spans="1:9">
      <c r="A744" s="357"/>
      <c r="B744" s="359"/>
      <c r="C744" s="42" t="s">
        <v>10</v>
      </c>
      <c r="D744" s="36"/>
      <c r="E744" s="25"/>
      <c r="F744" s="236"/>
      <c r="G744" s="237"/>
      <c r="H744" s="239"/>
      <c r="I744" s="239"/>
    </row>
    <row r="745" spans="1:9">
      <c r="A745" s="357"/>
      <c r="B745" s="359"/>
      <c r="C745" s="42" t="s">
        <v>11</v>
      </c>
      <c r="D745" s="36"/>
      <c r="E745" s="36"/>
      <c r="F745" s="236"/>
      <c r="G745" s="237"/>
      <c r="H745" s="239"/>
      <c r="I745" s="239"/>
    </row>
    <row r="746" spans="1:9">
      <c r="A746" s="357" t="s">
        <v>298</v>
      </c>
      <c r="B746" s="359" t="s">
        <v>356</v>
      </c>
      <c r="C746" s="42" t="s">
        <v>7</v>
      </c>
      <c r="D746" s="36">
        <v>23</v>
      </c>
      <c r="E746" s="25">
        <v>20</v>
      </c>
      <c r="F746" s="236" t="s">
        <v>357</v>
      </c>
      <c r="G746" s="237" t="s">
        <v>358</v>
      </c>
      <c r="H746" s="238" t="s">
        <v>331</v>
      </c>
      <c r="I746" s="239"/>
    </row>
    <row r="747" spans="1:9">
      <c r="A747" s="357"/>
      <c r="B747" s="359"/>
      <c r="C747" s="42" t="s">
        <v>8</v>
      </c>
      <c r="D747" s="36">
        <v>5</v>
      </c>
      <c r="E747" s="36">
        <v>2</v>
      </c>
      <c r="F747" s="236"/>
      <c r="G747" s="237"/>
      <c r="H747" s="239"/>
      <c r="I747" s="239"/>
    </row>
    <row r="748" spans="1:9">
      <c r="A748" s="357"/>
      <c r="B748" s="359"/>
      <c r="C748" s="42" t="s">
        <v>9</v>
      </c>
      <c r="D748" s="36">
        <v>18</v>
      </c>
      <c r="E748" s="25">
        <v>18</v>
      </c>
      <c r="F748" s="236"/>
      <c r="G748" s="237"/>
      <c r="H748" s="239"/>
      <c r="I748" s="239"/>
    </row>
    <row r="749" spans="1:9">
      <c r="A749" s="357"/>
      <c r="B749" s="359"/>
      <c r="C749" s="42" t="s">
        <v>10</v>
      </c>
      <c r="D749" s="36"/>
      <c r="E749" s="25"/>
      <c r="F749" s="236"/>
      <c r="G749" s="237"/>
      <c r="H749" s="239"/>
      <c r="I749" s="239"/>
    </row>
    <row r="750" spans="1:9">
      <c r="A750" s="357"/>
      <c r="B750" s="359"/>
      <c r="C750" s="42" t="s">
        <v>11</v>
      </c>
      <c r="D750" s="36"/>
      <c r="E750" s="36"/>
      <c r="F750" s="236"/>
      <c r="G750" s="237"/>
      <c r="H750" s="239"/>
      <c r="I750" s="239"/>
    </row>
    <row r="751" spans="1:9" ht="18" customHeight="1">
      <c r="A751" s="357" t="s">
        <v>303</v>
      </c>
      <c r="B751" s="359" t="s">
        <v>359</v>
      </c>
      <c r="C751" s="42" t="s">
        <v>7</v>
      </c>
      <c r="D751" s="36">
        <v>170</v>
      </c>
      <c r="E751" s="25">
        <v>150</v>
      </c>
      <c r="F751" s="236"/>
      <c r="G751" s="237"/>
      <c r="H751" s="238" t="s">
        <v>331</v>
      </c>
      <c r="I751" s="239"/>
    </row>
    <row r="752" spans="1:9">
      <c r="A752" s="357"/>
      <c r="B752" s="359"/>
      <c r="C752" s="42" t="s">
        <v>286</v>
      </c>
      <c r="D752" s="36">
        <v>20</v>
      </c>
      <c r="E752" s="36"/>
      <c r="F752" s="236"/>
      <c r="G752" s="237"/>
      <c r="H752" s="239"/>
      <c r="I752" s="239"/>
    </row>
    <row r="753" spans="1:9">
      <c r="A753" s="357"/>
      <c r="B753" s="359"/>
      <c r="C753" s="42" t="s">
        <v>9</v>
      </c>
      <c r="D753" s="36">
        <v>150</v>
      </c>
      <c r="E753" s="25">
        <v>150</v>
      </c>
      <c r="F753" s="236"/>
      <c r="G753" s="237"/>
      <c r="H753" s="239"/>
      <c r="I753" s="239"/>
    </row>
    <row r="754" spans="1:9">
      <c r="A754" s="357"/>
      <c r="B754" s="359"/>
      <c r="C754" s="42" t="s">
        <v>10</v>
      </c>
      <c r="D754" s="36"/>
      <c r="E754" s="25"/>
      <c r="F754" s="236"/>
      <c r="G754" s="237"/>
      <c r="H754" s="239"/>
      <c r="I754" s="239"/>
    </row>
    <row r="755" spans="1:9">
      <c r="A755" s="357"/>
      <c r="B755" s="359"/>
      <c r="C755" s="42" t="s">
        <v>11</v>
      </c>
      <c r="D755" s="36"/>
      <c r="E755" s="36"/>
      <c r="F755" s="236"/>
      <c r="G755" s="237"/>
      <c r="H755" s="239"/>
      <c r="I755" s="239"/>
    </row>
    <row r="756" spans="1:9" ht="18" customHeight="1">
      <c r="A756" s="357" t="s">
        <v>360</v>
      </c>
      <c r="B756" s="359" t="s">
        <v>361</v>
      </c>
      <c r="C756" s="42" t="s">
        <v>7</v>
      </c>
      <c r="D756" s="36">
        <v>65</v>
      </c>
      <c r="E756" s="25">
        <v>60</v>
      </c>
      <c r="F756" s="236" t="s">
        <v>362</v>
      </c>
      <c r="G756" s="237" t="s">
        <v>362</v>
      </c>
      <c r="H756" s="238"/>
      <c r="I756" s="239"/>
    </row>
    <row r="757" spans="1:9">
      <c r="A757" s="357"/>
      <c r="B757" s="359"/>
      <c r="C757" s="42" t="s">
        <v>286</v>
      </c>
      <c r="D757" s="36">
        <v>5</v>
      </c>
      <c r="E757" s="36"/>
      <c r="F757" s="236"/>
      <c r="G757" s="237"/>
      <c r="H757" s="239"/>
      <c r="I757" s="239"/>
    </row>
    <row r="758" spans="1:9">
      <c r="A758" s="357"/>
      <c r="B758" s="359"/>
      <c r="C758" s="42" t="s">
        <v>9</v>
      </c>
      <c r="D758" s="36">
        <v>60</v>
      </c>
      <c r="E758" s="25">
        <v>60</v>
      </c>
      <c r="F758" s="236"/>
      <c r="G758" s="237"/>
      <c r="H758" s="239"/>
      <c r="I758" s="239"/>
    </row>
    <row r="759" spans="1:9">
      <c r="A759" s="357"/>
      <c r="B759" s="359"/>
      <c r="C759" s="42" t="s">
        <v>10</v>
      </c>
      <c r="D759" s="36"/>
      <c r="E759" s="25"/>
      <c r="F759" s="236"/>
      <c r="G759" s="237"/>
      <c r="H759" s="239"/>
      <c r="I759" s="239"/>
    </row>
    <row r="760" spans="1:9">
      <c r="A760" s="357"/>
      <c r="B760" s="359"/>
      <c r="C760" s="42" t="s">
        <v>11</v>
      </c>
      <c r="D760" s="36"/>
      <c r="E760" s="36"/>
      <c r="F760" s="236"/>
      <c r="G760" s="237"/>
      <c r="H760" s="239"/>
      <c r="I760" s="239"/>
    </row>
    <row r="761" spans="1:9" ht="18" customHeight="1">
      <c r="A761" s="357" t="s">
        <v>363</v>
      </c>
      <c r="B761" s="359" t="s">
        <v>364</v>
      </c>
      <c r="C761" s="42" t="s">
        <v>7</v>
      </c>
      <c r="D761" s="36">
        <v>5</v>
      </c>
      <c r="E761" s="25"/>
      <c r="F761" s="236"/>
      <c r="G761" s="237"/>
      <c r="H761" s="238"/>
      <c r="I761" s="239"/>
    </row>
    <row r="762" spans="1:9">
      <c r="A762" s="357"/>
      <c r="B762" s="359"/>
      <c r="C762" s="42" t="s">
        <v>286</v>
      </c>
      <c r="D762" s="36">
        <v>5</v>
      </c>
      <c r="E762" s="36"/>
      <c r="F762" s="236"/>
      <c r="G762" s="237"/>
      <c r="H762" s="239"/>
      <c r="I762" s="239"/>
    </row>
    <row r="763" spans="1:9">
      <c r="A763" s="357"/>
      <c r="B763" s="359"/>
      <c r="C763" s="42" t="s">
        <v>9</v>
      </c>
      <c r="D763" s="36"/>
      <c r="E763" s="25"/>
      <c r="F763" s="236"/>
      <c r="G763" s="237"/>
      <c r="H763" s="239"/>
      <c r="I763" s="239"/>
    </row>
    <row r="764" spans="1:9">
      <c r="A764" s="357"/>
      <c r="B764" s="359"/>
      <c r="C764" s="42" t="s">
        <v>10</v>
      </c>
      <c r="D764" s="36"/>
      <c r="E764" s="25"/>
      <c r="F764" s="236"/>
      <c r="G764" s="237"/>
      <c r="H764" s="239"/>
      <c r="I764" s="239"/>
    </row>
    <row r="765" spans="1:9">
      <c r="A765" s="357"/>
      <c r="B765" s="359"/>
      <c r="C765" s="42"/>
      <c r="D765" s="36"/>
      <c r="E765" s="36"/>
      <c r="F765" s="236"/>
      <c r="G765" s="237"/>
      <c r="H765" s="239"/>
      <c r="I765" s="239"/>
    </row>
    <row r="766" spans="1:9" ht="18" customHeight="1">
      <c r="A766" s="356" t="s">
        <v>25</v>
      </c>
      <c r="B766" s="358" t="s">
        <v>365</v>
      </c>
      <c r="C766" s="38" t="s">
        <v>7</v>
      </c>
      <c r="D766" s="32">
        <f>SUM(D767:D770)</f>
        <v>10</v>
      </c>
      <c r="E766" s="32">
        <f>SUM(E767:E770)</f>
        <v>0</v>
      </c>
      <c r="F766" s="236"/>
      <c r="G766" s="237"/>
      <c r="H766" s="238"/>
      <c r="I766" s="239"/>
    </row>
    <row r="767" spans="1:9" ht="17.25">
      <c r="A767" s="356"/>
      <c r="B767" s="358"/>
      <c r="C767" s="38" t="s">
        <v>286</v>
      </c>
      <c r="D767" s="32">
        <f>SUM(D772,D777)</f>
        <v>10</v>
      </c>
      <c r="E767" s="32">
        <f>SUM(E772,E777)</f>
        <v>0</v>
      </c>
      <c r="F767" s="236"/>
      <c r="G767" s="237"/>
      <c r="H767" s="239"/>
      <c r="I767" s="239"/>
    </row>
    <row r="768" spans="1:9" ht="17.25">
      <c r="A768" s="356"/>
      <c r="B768" s="358"/>
      <c r="C768" s="38" t="s">
        <v>9</v>
      </c>
      <c r="D768" s="32">
        <f t="shared" ref="D768:E770" si="27">SUM(D773,D778)</f>
        <v>0</v>
      </c>
      <c r="E768" s="32">
        <f t="shared" si="27"/>
        <v>0</v>
      </c>
      <c r="F768" s="236"/>
      <c r="G768" s="237"/>
      <c r="H768" s="239"/>
      <c r="I768" s="239"/>
    </row>
    <row r="769" spans="1:9" ht="17.25">
      <c r="A769" s="356"/>
      <c r="B769" s="358"/>
      <c r="C769" s="38" t="s">
        <v>10</v>
      </c>
      <c r="D769" s="32">
        <f t="shared" si="27"/>
        <v>0</v>
      </c>
      <c r="E769" s="32">
        <f t="shared" si="27"/>
        <v>0</v>
      </c>
      <c r="F769" s="236"/>
      <c r="G769" s="237"/>
      <c r="H769" s="239"/>
      <c r="I769" s="239"/>
    </row>
    <row r="770" spans="1:9" ht="17.25">
      <c r="A770" s="356"/>
      <c r="B770" s="358"/>
      <c r="C770" s="38" t="s">
        <v>11</v>
      </c>
      <c r="D770" s="32">
        <f t="shared" si="27"/>
        <v>0</v>
      </c>
      <c r="E770" s="32">
        <f t="shared" si="27"/>
        <v>0</v>
      </c>
      <c r="F770" s="236"/>
      <c r="G770" s="237"/>
      <c r="H770" s="239"/>
      <c r="I770" s="239"/>
    </row>
    <row r="771" spans="1:9" ht="18" customHeight="1">
      <c r="A771" s="357" t="s">
        <v>70</v>
      </c>
      <c r="B771" s="359" t="s">
        <v>366</v>
      </c>
      <c r="C771" s="42" t="s">
        <v>7</v>
      </c>
      <c r="D771" s="36">
        <v>5</v>
      </c>
      <c r="E771" s="25"/>
      <c r="F771" s="236"/>
      <c r="G771" s="237"/>
      <c r="H771" s="238"/>
      <c r="I771" s="239"/>
    </row>
    <row r="772" spans="1:9">
      <c r="A772" s="357"/>
      <c r="B772" s="359"/>
      <c r="C772" s="42" t="s">
        <v>286</v>
      </c>
      <c r="D772" s="36">
        <v>5</v>
      </c>
      <c r="E772" s="36"/>
      <c r="F772" s="236"/>
      <c r="G772" s="237"/>
      <c r="H772" s="239"/>
      <c r="I772" s="239"/>
    </row>
    <row r="773" spans="1:9">
      <c r="A773" s="357"/>
      <c r="B773" s="359"/>
      <c r="C773" s="42" t="s">
        <v>9</v>
      </c>
      <c r="D773" s="36"/>
      <c r="E773" s="25"/>
      <c r="F773" s="236"/>
      <c r="G773" s="237"/>
      <c r="H773" s="239"/>
      <c r="I773" s="239"/>
    </row>
    <row r="774" spans="1:9">
      <c r="A774" s="357"/>
      <c r="B774" s="359"/>
      <c r="C774" s="42" t="s">
        <v>10</v>
      </c>
      <c r="D774" s="36"/>
      <c r="E774" s="25"/>
      <c r="F774" s="236"/>
      <c r="G774" s="237"/>
      <c r="H774" s="239"/>
      <c r="I774" s="239"/>
    </row>
    <row r="775" spans="1:9">
      <c r="A775" s="357"/>
      <c r="B775" s="359"/>
      <c r="C775" s="42" t="s">
        <v>11</v>
      </c>
      <c r="D775" s="36"/>
      <c r="E775" s="36"/>
      <c r="F775" s="236"/>
      <c r="G775" s="237"/>
      <c r="H775" s="239"/>
      <c r="I775" s="239"/>
    </row>
    <row r="776" spans="1:9" ht="18" customHeight="1">
      <c r="A776" s="357" t="s">
        <v>73</v>
      </c>
      <c r="B776" s="359" t="s">
        <v>367</v>
      </c>
      <c r="C776" s="42" t="s">
        <v>7</v>
      </c>
      <c r="D776" s="36">
        <v>5</v>
      </c>
      <c r="E776" s="25"/>
      <c r="F776" s="236"/>
      <c r="G776" s="237"/>
      <c r="H776" s="238"/>
      <c r="I776" s="239"/>
    </row>
    <row r="777" spans="1:9">
      <c r="A777" s="357"/>
      <c r="B777" s="359"/>
      <c r="C777" s="42" t="s">
        <v>286</v>
      </c>
      <c r="D777" s="36">
        <v>5</v>
      </c>
      <c r="E777" s="36"/>
      <c r="F777" s="236"/>
      <c r="G777" s="237"/>
      <c r="H777" s="239"/>
      <c r="I777" s="239"/>
    </row>
    <row r="778" spans="1:9">
      <c r="A778" s="357"/>
      <c r="B778" s="359"/>
      <c r="C778" s="42" t="s">
        <v>9</v>
      </c>
      <c r="D778" s="36"/>
      <c r="E778" s="25"/>
      <c r="F778" s="236"/>
      <c r="G778" s="237"/>
      <c r="H778" s="239"/>
      <c r="I778" s="239"/>
    </row>
    <row r="779" spans="1:9">
      <c r="A779" s="357"/>
      <c r="B779" s="359"/>
      <c r="C779" s="42" t="s">
        <v>10</v>
      </c>
      <c r="D779" s="36"/>
      <c r="E779" s="25"/>
      <c r="F779" s="236"/>
      <c r="G779" s="237"/>
      <c r="H779" s="239"/>
      <c r="I779" s="239"/>
    </row>
    <row r="780" spans="1:9">
      <c r="A780" s="357"/>
      <c r="B780" s="359"/>
      <c r="C780" s="42" t="s">
        <v>11</v>
      </c>
      <c r="D780" s="36"/>
      <c r="E780" s="36"/>
      <c r="F780" s="236"/>
      <c r="G780" s="237"/>
      <c r="H780" s="239"/>
      <c r="I780" s="239"/>
    </row>
    <row r="781" spans="1:9" ht="15.75" customHeight="1">
      <c r="A781" s="350" t="s">
        <v>371</v>
      </c>
      <c r="B781" s="351"/>
      <c r="C781" s="50" t="s">
        <v>7</v>
      </c>
      <c r="D781" s="31">
        <f>SUM(D782:D785)</f>
        <v>610.1</v>
      </c>
      <c r="E781" s="31">
        <f>SUM(E782:E785)</f>
        <v>481</v>
      </c>
      <c r="F781" s="325" t="s">
        <v>368</v>
      </c>
      <c r="G781" s="326" t="s">
        <v>369</v>
      </c>
      <c r="H781" s="316" t="s">
        <v>370</v>
      </c>
      <c r="I781" s="316"/>
    </row>
    <row r="782" spans="1:9">
      <c r="A782" s="352"/>
      <c r="B782" s="353"/>
      <c r="C782" s="50" t="s">
        <v>8</v>
      </c>
      <c r="D782" s="31">
        <f>SUM(D677,D717,D767)</f>
        <v>290.10000000000002</v>
      </c>
      <c r="E782" s="31">
        <f>SUM(E677,E717,E767)</f>
        <v>161</v>
      </c>
      <c r="F782" s="325"/>
      <c r="G782" s="326"/>
      <c r="H782" s="316"/>
      <c r="I782" s="316"/>
    </row>
    <row r="783" spans="1:9">
      <c r="A783" s="352"/>
      <c r="B783" s="353"/>
      <c r="C783" s="50" t="s">
        <v>9</v>
      </c>
      <c r="D783" s="31">
        <f t="shared" ref="D783:E785" si="28">SUM(D678,D718,D768)</f>
        <v>320</v>
      </c>
      <c r="E783" s="31">
        <f t="shared" si="28"/>
        <v>320</v>
      </c>
      <c r="F783" s="325"/>
      <c r="G783" s="326"/>
      <c r="H783" s="316"/>
      <c r="I783" s="316"/>
    </row>
    <row r="784" spans="1:9">
      <c r="A784" s="352"/>
      <c r="B784" s="353"/>
      <c r="C784" s="50" t="s">
        <v>10</v>
      </c>
      <c r="D784" s="31">
        <f t="shared" si="28"/>
        <v>0</v>
      </c>
      <c r="E784" s="31">
        <f t="shared" si="28"/>
        <v>0</v>
      </c>
      <c r="F784" s="325"/>
      <c r="G784" s="326"/>
      <c r="H784" s="316"/>
      <c r="I784" s="316"/>
    </row>
    <row r="785" spans="1:9" ht="18.75" customHeight="1">
      <c r="A785" s="354"/>
      <c r="B785" s="355"/>
      <c r="C785" s="50" t="s">
        <v>11</v>
      </c>
      <c r="D785" s="31">
        <f t="shared" si="28"/>
        <v>0</v>
      </c>
      <c r="E785" s="31">
        <f t="shared" si="28"/>
        <v>0</v>
      </c>
      <c r="F785" s="325"/>
      <c r="G785" s="326"/>
      <c r="H785" s="316"/>
      <c r="I785" s="316"/>
    </row>
    <row r="786" spans="1:9" ht="22.5" customHeight="1" thickBot="1">
      <c r="A786" s="652" t="s">
        <v>372</v>
      </c>
      <c r="B786" s="653"/>
      <c r="C786" s="653"/>
      <c r="D786" s="653"/>
      <c r="E786" s="653"/>
      <c r="F786" s="653"/>
      <c r="G786" s="653"/>
      <c r="H786" s="653"/>
      <c r="I786" s="654"/>
    </row>
    <row r="787" spans="1:9" ht="17.25">
      <c r="A787" s="360" t="s">
        <v>6</v>
      </c>
      <c r="B787" s="358" t="s">
        <v>373</v>
      </c>
      <c r="C787" s="38" t="s">
        <v>7</v>
      </c>
      <c r="D787" s="23">
        <f>SUM(D788:D791)</f>
        <v>715.8</v>
      </c>
      <c r="E787" s="23">
        <f>SUM(E788:E791)</f>
        <v>519.88</v>
      </c>
      <c r="F787" s="363"/>
      <c r="G787" s="326"/>
      <c r="H787" s="316"/>
      <c r="I787" s="232"/>
    </row>
    <row r="788" spans="1:9" ht="17.25">
      <c r="A788" s="361"/>
      <c r="B788" s="358"/>
      <c r="C788" s="38" t="s">
        <v>8</v>
      </c>
      <c r="D788" s="23">
        <v>439.6</v>
      </c>
      <c r="E788" s="23">
        <v>319.75</v>
      </c>
      <c r="F788" s="363"/>
      <c r="G788" s="326"/>
      <c r="H788" s="232"/>
      <c r="I788" s="232"/>
    </row>
    <row r="789" spans="1:9" ht="17.25">
      <c r="A789" s="361"/>
      <c r="B789" s="358"/>
      <c r="C789" s="38" t="s">
        <v>9</v>
      </c>
      <c r="D789" s="23">
        <v>276.2</v>
      </c>
      <c r="E789" s="23">
        <v>200.13</v>
      </c>
      <c r="F789" s="363"/>
      <c r="G789" s="326"/>
      <c r="H789" s="232"/>
      <c r="I789" s="232"/>
    </row>
    <row r="790" spans="1:9" ht="17.25">
      <c r="A790" s="361"/>
      <c r="B790" s="358"/>
      <c r="C790" s="38" t="s">
        <v>10</v>
      </c>
      <c r="D790" s="23"/>
      <c r="E790" s="23"/>
      <c r="F790" s="363"/>
      <c r="G790" s="326"/>
      <c r="H790" s="232"/>
      <c r="I790" s="232"/>
    </row>
    <row r="791" spans="1:9" ht="17.25">
      <c r="A791" s="362"/>
      <c r="B791" s="358"/>
      <c r="C791" s="38" t="s">
        <v>11</v>
      </c>
      <c r="D791" s="23"/>
      <c r="E791" s="23"/>
      <c r="F791" s="363"/>
      <c r="G791" s="326"/>
      <c r="H791" s="232"/>
      <c r="I791" s="232"/>
    </row>
    <row r="792" spans="1:9" ht="18" customHeight="1">
      <c r="A792" s="357" t="s">
        <v>12</v>
      </c>
      <c r="B792" s="359" t="s">
        <v>374</v>
      </c>
      <c r="C792" s="42" t="s">
        <v>7</v>
      </c>
      <c r="D792" s="25">
        <v>715.8</v>
      </c>
      <c r="E792" s="25">
        <v>519.88400000000001</v>
      </c>
      <c r="F792" s="236" t="s">
        <v>375</v>
      </c>
      <c r="G792" s="237" t="s">
        <v>301</v>
      </c>
      <c r="H792" s="238"/>
      <c r="I792" s="239"/>
    </row>
    <row r="793" spans="1:9">
      <c r="A793" s="357"/>
      <c r="B793" s="359"/>
      <c r="C793" s="42" t="s">
        <v>8</v>
      </c>
      <c r="D793" s="25">
        <v>439.6</v>
      </c>
      <c r="E793" s="25">
        <v>319.75</v>
      </c>
      <c r="F793" s="236"/>
      <c r="G793" s="237"/>
      <c r="H793" s="239"/>
      <c r="I793" s="239"/>
    </row>
    <row r="794" spans="1:9">
      <c r="A794" s="357"/>
      <c r="B794" s="359"/>
      <c r="C794" s="42" t="s">
        <v>9</v>
      </c>
      <c r="D794" s="25">
        <v>276.2</v>
      </c>
      <c r="E794" s="25">
        <v>200.13399999999999</v>
      </c>
      <c r="F794" s="236"/>
      <c r="G794" s="237"/>
      <c r="H794" s="239"/>
      <c r="I794" s="239"/>
    </row>
    <row r="795" spans="1:9">
      <c r="A795" s="357"/>
      <c r="B795" s="359"/>
      <c r="C795" s="42" t="s">
        <v>10</v>
      </c>
      <c r="D795" s="25"/>
      <c r="E795" s="25"/>
      <c r="F795" s="236"/>
      <c r="G795" s="237"/>
      <c r="H795" s="239"/>
      <c r="I795" s="239"/>
    </row>
    <row r="796" spans="1:9">
      <c r="A796" s="357"/>
      <c r="B796" s="359"/>
      <c r="C796" s="42" t="s">
        <v>11</v>
      </c>
      <c r="D796" s="25"/>
      <c r="E796" s="25"/>
      <c r="F796" s="236"/>
      <c r="G796" s="237"/>
      <c r="H796" s="239"/>
      <c r="I796" s="239"/>
    </row>
    <row r="797" spans="1:9" ht="18" customHeight="1">
      <c r="A797" s="356" t="s">
        <v>13</v>
      </c>
      <c r="B797" s="358" t="s">
        <v>376</v>
      </c>
      <c r="C797" s="38" t="s">
        <v>7</v>
      </c>
      <c r="D797" s="23">
        <f>SUM(D798:D801)</f>
        <v>1008.0999999999999</v>
      </c>
      <c r="E797" s="23">
        <f>SUM(E798:E801)</f>
        <v>729.05000000000007</v>
      </c>
      <c r="F797" s="325"/>
      <c r="G797" s="326"/>
      <c r="H797" s="316"/>
      <c r="I797" s="232"/>
    </row>
    <row r="798" spans="1:9" ht="17.25">
      <c r="A798" s="356"/>
      <c r="B798" s="358"/>
      <c r="C798" s="38" t="s">
        <v>8</v>
      </c>
      <c r="D798" s="23">
        <v>659.4</v>
      </c>
      <c r="E798" s="23">
        <v>529.70000000000005</v>
      </c>
      <c r="F798" s="325"/>
      <c r="G798" s="326"/>
      <c r="H798" s="232"/>
      <c r="I798" s="232"/>
    </row>
    <row r="799" spans="1:9" ht="17.25">
      <c r="A799" s="356"/>
      <c r="B799" s="358"/>
      <c r="C799" s="38" t="s">
        <v>9</v>
      </c>
      <c r="D799" s="23">
        <v>348.7</v>
      </c>
      <c r="E799" s="23">
        <v>199.35</v>
      </c>
      <c r="F799" s="325"/>
      <c r="G799" s="326"/>
      <c r="H799" s="232"/>
      <c r="I799" s="232"/>
    </row>
    <row r="800" spans="1:9" ht="17.25">
      <c r="A800" s="356"/>
      <c r="B800" s="358"/>
      <c r="C800" s="38" t="s">
        <v>10</v>
      </c>
      <c r="D800" s="23"/>
      <c r="E800" s="23"/>
      <c r="F800" s="325"/>
      <c r="G800" s="326"/>
      <c r="H800" s="232"/>
      <c r="I800" s="232"/>
    </row>
    <row r="801" spans="1:9" ht="17.25">
      <c r="A801" s="356"/>
      <c r="B801" s="358"/>
      <c r="C801" s="38" t="s">
        <v>11</v>
      </c>
      <c r="D801" s="23"/>
      <c r="E801" s="23"/>
      <c r="F801" s="325"/>
      <c r="G801" s="326"/>
      <c r="H801" s="232"/>
      <c r="I801" s="232"/>
    </row>
    <row r="802" spans="1:9" ht="15.75" customHeight="1">
      <c r="A802" s="357" t="s">
        <v>33</v>
      </c>
      <c r="B802" s="359" t="s">
        <v>377</v>
      </c>
      <c r="C802" s="42" t="s">
        <v>7</v>
      </c>
      <c r="D802" s="25">
        <v>1008.1</v>
      </c>
      <c r="E802" s="25">
        <v>729.05</v>
      </c>
      <c r="F802" s="236" t="s">
        <v>378</v>
      </c>
      <c r="G802" s="237" t="s">
        <v>379</v>
      </c>
      <c r="H802" s="238"/>
      <c r="I802" s="239"/>
    </row>
    <row r="803" spans="1:9">
      <c r="A803" s="357"/>
      <c r="B803" s="359"/>
      <c r="C803" s="42" t="s">
        <v>8</v>
      </c>
      <c r="D803" s="25">
        <v>659.4</v>
      </c>
      <c r="E803" s="25">
        <v>529.70000000000005</v>
      </c>
      <c r="F803" s="236"/>
      <c r="G803" s="237"/>
      <c r="H803" s="239"/>
      <c r="I803" s="239"/>
    </row>
    <row r="804" spans="1:9">
      <c r="A804" s="357"/>
      <c r="B804" s="359"/>
      <c r="C804" s="42" t="s">
        <v>9</v>
      </c>
      <c r="D804" s="25">
        <v>348.7</v>
      </c>
      <c r="E804" s="25">
        <v>199.35</v>
      </c>
      <c r="F804" s="236"/>
      <c r="G804" s="237"/>
      <c r="H804" s="239"/>
      <c r="I804" s="239"/>
    </row>
    <row r="805" spans="1:9">
      <c r="A805" s="357"/>
      <c r="B805" s="359"/>
      <c r="C805" s="42" t="s">
        <v>10</v>
      </c>
      <c r="D805" s="25"/>
      <c r="E805" s="25"/>
      <c r="F805" s="236"/>
      <c r="G805" s="237"/>
      <c r="H805" s="239"/>
      <c r="I805" s="239"/>
    </row>
    <row r="806" spans="1:9">
      <c r="A806" s="357"/>
      <c r="B806" s="359"/>
      <c r="C806" s="42" t="s">
        <v>11</v>
      </c>
      <c r="D806" s="25"/>
      <c r="E806" s="25"/>
      <c r="F806" s="236"/>
      <c r="G806" s="237"/>
      <c r="H806" s="239"/>
      <c r="I806" s="239"/>
    </row>
    <row r="807" spans="1:9" ht="18" customHeight="1">
      <c r="A807" s="356">
        <v>3</v>
      </c>
      <c r="B807" s="358" t="s">
        <v>380</v>
      </c>
      <c r="C807" s="38" t="s">
        <v>7</v>
      </c>
      <c r="D807" s="23">
        <v>54.8</v>
      </c>
      <c r="E807" s="23">
        <v>27.4</v>
      </c>
      <c r="F807" s="325" t="s">
        <v>381</v>
      </c>
      <c r="G807" s="326" t="s">
        <v>382</v>
      </c>
      <c r="H807" s="316"/>
      <c r="I807" s="232"/>
    </row>
    <row r="808" spans="1:9" ht="17.25">
      <c r="A808" s="356"/>
      <c r="B808" s="358"/>
      <c r="C808" s="38" t="s">
        <v>8</v>
      </c>
      <c r="D808" s="23">
        <v>54.8</v>
      </c>
      <c r="E808" s="23">
        <v>27.4</v>
      </c>
      <c r="F808" s="325"/>
      <c r="G808" s="326"/>
      <c r="H808" s="232"/>
      <c r="I808" s="232"/>
    </row>
    <row r="809" spans="1:9" ht="17.25">
      <c r="A809" s="356"/>
      <c r="B809" s="358"/>
      <c r="C809" s="38" t="s">
        <v>9</v>
      </c>
      <c r="D809" s="23"/>
      <c r="E809" s="23"/>
      <c r="F809" s="325"/>
      <c r="G809" s="326"/>
      <c r="H809" s="232"/>
      <c r="I809" s="232"/>
    </row>
    <row r="810" spans="1:9" ht="17.25">
      <c r="A810" s="356"/>
      <c r="B810" s="358"/>
      <c r="C810" s="38" t="s">
        <v>10</v>
      </c>
      <c r="D810" s="23"/>
      <c r="E810" s="23"/>
      <c r="F810" s="325"/>
      <c r="G810" s="326"/>
      <c r="H810" s="232"/>
      <c r="I810" s="232"/>
    </row>
    <row r="811" spans="1:9" ht="17.25">
      <c r="A811" s="356"/>
      <c r="B811" s="358"/>
      <c r="C811" s="38" t="s">
        <v>11</v>
      </c>
      <c r="D811" s="23"/>
      <c r="E811" s="23"/>
      <c r="F811" s="325"/>
      <c r="G811" s="326"/>
      <c r="H811" s="232"/>
      <c r="I811" s="232"/>
    </row>
    <row r="812" spans="1:9" ht="18" customHeight="1">
      <c r="A812" s="357" t="s">
        <v>383</v>
      </c>
      <c r="B812" s="359" t="s">
        <v>384</v>
      </c>
      <c r="C812" s="42" t="s">
        <v>7</v>
      </c>
      <c r="D812" s="25">
        <v>54.8</v>
      </c>
      <c r="E812" s="25">
        <v>27.4</v>
      </c>
      <c r="F812" s="236"/>
      <c r="G812" s="237"/>
      <c r="H812" s="238"/>
      <c r="I812" s="239"/>
    </row>
    <row r="813" spans="1:9">
      <c r="A813" s="357"/>
      <c r="B813" s="359"/>
      <c r="C813" s="42" t="s">
        <v>8</v>
      </c>
      <c r="D813" s="25">
        <v>54.8</v>
      </c>
      <c r="E813" s="25">
        <v>27.4</v>
      </c>
      <c r="F813" s="236"/>
      <c r="G813" s="237"/>
      <c r="H813" s="239"/>
      <c r="I813" s="239"/>
    </row>
    <row r="814" spans="1:9">
      <c r="A814" s="357"/>
      <c r="B814" s="359"/>
      <c r="C814" s="42" t="s">
        <v>9</v>
      </c>
      <c r="D814" s="25"/>
      <c r="E814" s="25"/>
      <c r="F814" s="236"/>
      <c r="G814" s="237"/>
      <c r="H814" s="239"/>
      <c r="I814" s="239"/>
    </row>
    <row r="815" spans="1:9">
      <c r="A815" s="357"/>
      <c r="B815" s="359"/>
      <c r="C815" s="42" t="s">
        <v>10</v>
      </c>
      <c r="D815" s="25"/>
      <c r="E815" s="25"/>
      <c r="F815" s="236"/>
      <c r="G815" s="237"/>
      <c r="H815" s="239"/>
      <c r="I815" s="239"/>
    </row>
    <row r="816" spans="1:9">
      <c r="A816" s="357"/>
      <c r="B816" s="359"/>
      <c r="C816" s="42" t="s">
        <v>11</v>
      </c>
      <c r="D816" s="25"/>
      <c r="E816" s="25"/>
      <c r="F816" s="236"/>
      <c r="G816" s="237"/>
      <c r="H816" s="239"/>
      <c r="I816" s="239"/>
    </row>
    <row r="817" spans="1:9" ht="19.5" customHeight="1">
      <c r="A817" s="356">
        <v>4</v>
      </c>
      <c r="B817" s="358" t="s">
        <v>385</v>
      </c>
      <c r="C817" s="38" t="s">
        <v>7</v>
      </c>
      <c r="D817" s="23">
        <f>SUM(D818:D821)</f>
        <v>1043.5</v>
      </c>
      <c r="E817" s="23">
        <f>SUM(E818:E821)</f>
        <v>721.90000000000009</v>
      </c>
      <c r="F817" s="325" t="s">
        <v>386</v>
      </c>
      <c r="G817" s="326" t="s">
        <v>387</v>
      </c>
      <c r="H817" s="316"/>
      <c r="I817" s="232"/>
    </row>
    <row r="818" spans="1:9" ht="17.25">
      <c r="A818" s="356"/>
      <c r="B818" s="358"/>
      <c r="C818" s="38" t="s">
        <v>8</v>
      </c>
      <c r="D818" s="23">
        <v>770.4</v>
      </c>
      <c r="E818" s="23">
        <v>585.35</v>
      </c>
      <c r="F818" s="325"/>
      <c r="G818" s="326"/>
      <c r="H818" s="232"/>
      <c r="I818" s="232"/>
    </row>
    <row r="819" spans="1:9" ht="17.25">
      <c r="A819" s="356"/>
      <c r="B819" s="358"/>
      <c r="C819" s="38" t="s">
        <v>9</v>
      </c>
      <c r="D819" s="23">
        <v>273.10000000000002</v>
      </c>
      <c r="E819" s="23">
        <v>136.55000000000001</v>
      </c>
      <c r="F819" s="325"/>
      <c r="G819" s="326"/>
      <c r="H819" s="232"/>
      <c r="I819" s="232"/>
    </row>
    <row r="820" spans="1:9" ht="17.25">
      <c r="A820" s="356"/>
      <c r="B820" s="358"/>
      <c r="C820" s="38" t="s">
        <v>10</v>
      </c>
      <c r="D820" s="23"/>
      <c r="E820" s="23"/>
      <c r="F820" s="325"/>
      <c r="G820" s="326"/>
      <c r="H820" s="232"/>
      <c r="I820" s="232"/>
    </row>
    <row r="821" spans="1:9" ht="17.25">
      <c r="A821" s="356"/>
      <c r="B821" s="358"/>
      <c r="C821" s="38" t="s">
        <v>11</v>
      </c>
      <c r="D821" s="23"/>
      <c r="E821" s="23"/>
      <c r="F821" s="325"/>
      <c r="G821" s="326"/>
      <c r="H821" s="232"/>
      <c r="I821" s="232"/>
    </row>
    <row r="822" spans="1:9" ht="18" customHeight="1">
      <c r="A822" s="357" t="s">
        <v>252</v>
      </c>
      <c r="B822" s="359" t="s">
        <v>388</v>
      </c>
      <c r="C822" s="42" t="s">
        <v>7</v>
      </c>
      <c r="D822" s="25">
        <v>932.5</v>
      </c>
      <c r="E822" s="25">
        <v>721.9</v>
      </c>
      <c r="F822" s="236"/>
      <c r="G822" s="237"/>
      <c r="H822" s="238"/>
      <c r="I822" s="239"/>
    </row>
    <row r="823" spans="1:9">
      <c r="A823" s="357"/>
      <c r="B823" s="359"/>
      <c r="C823" s="42" t="s">
        <v>8</v>
      </c>
      <c r="D823" s="25">
        <v>770.4</v>
      </c>
      <c r="E823" s="25">
        <v>585.35</v>
      </c>
      <c r="F823" s="236"/>
      <c r="G823" s="237"/>
      <c r="H823" s="239"/>
      <c r="I823" s="239"/>
    </row>
    <row r="824" spans="1:9">
      <c r="A824" s="357"/>
      <c r="B824" s="359"/>
      <c r="C824" s="42" t="s">
        <v>9</v>
      </c>
      <c r="D824" s="25">
        <v>273.10000000000002</v>
      </c>
      <c r="E824" s="25">
        <v>136.55000000000001</v>
      </c>
      <c r="F824" s="236"/>
      <c r="G824" s="237"/>
      <c r="H824" s="239"/>
      <c r="I824" s="239"/>
    </row>
    <row r="825" spans="1:9">
      <c r="A825" s="357"/>
      <c r="B825" s="359"/>
      <c r="C825" s="42" t="s">
        <v>10</v>
      </c>
      <c r="D825" s="25"/>
      <c r="E825" s="25"/>
      <c r="F825" s="236"/>
      <c r="G825" s="237"/>
      <c r="H825" s="239"/>
      <c r="I825" s="239"/>
    </row>
    <row r="826" spans="1:9">
      <c r="A826" s="357"/>
      <c r="B826" s="359"/>
      <c r="C826" s="42" t="s">
        <v>11</v>
      </c>
      <c r="D826" s="25"/>
      <c r="E826" s="25"/>
      <c r="F826" s="236"/>
      <c r="G826" s="237"/>
      <c r="H826" s="239"/>
      <c r="I826" s="239"/>
    </row>
    <row r="827" spans="1:9" ht="18" customHeight="1">
      <c r="A827" s="356">
        <v>5</v>
      </c>
      <c r="B827" s="358" t="s">
        <v>389</v>
      </c>
      <c r="C827" s="38" t="s">
        <v>7</v>
      </c>
      <c r="D827" s="23">
        <f>SUM(D828:D831)</f>
        <v>425</v>
      </c>
      <c r="E827" s="23">
        <f>SUM(E828:E831)</f>
        <v>186.21</v>
      </c>
      <c r="F827" s="325" t="s">
        <v>207</v>
      </c>
      <c r="G827" s="326" t="s">
        <v>208</v>
      </c>
      <c r="H827" s="316"/>
      <c r="I827" s="232"/>
    </row>
    <row r="828" spans="1:9" ht="17.25">
      <c r="A828" s="356"/>
      <c r="B828" s="358"/>
      <c r="C828" s="38" t="s">
        <v>8</v>
      </c>
      <c r="D828" s="23">
        <v>219.8</v>
      </c>
      <c r="E828" s="23">
        <v>117.81</v>
      </c>
      <c r="F828" s="325"/>
      <c r="G828" s="326"/>
      <c r="H828" s="232"/>
      <c r="I828" s="232"/>
    </row>
    <row r="829" spans="1:9" ht="17.25">
      <c r="A829" s="356"/>
      <c r="B829" s="358"/>
      <c r="C829" s="38" t="s">
        <v>9</v>
      </c>
      <c r="D829" s="23">
        <v>205.2</v>
      </c>
      <c r="E829" s="23">
        <v>68.400000000000006</v>
      </c>
      <c r="F829" s="325"/>
      <c r="G829" s="326"/>
      <c r="H829" s="232"/>
      <c r="I829" s="232"/>
    </row>
    <row r="830" spans="1:9" ht="17.25">
      <c r="A830" s="356"/>
      <c r="B830" s="358"/>
      <c r="C830" s="38" t="s">
        <v>10</v>
      </c>
      <c r="D830" s="23"/>
      <c r="E830" s="23"/>
      <c r="F830" s="325"/>
      <c r="G830" s="326"/>
      <c r="H830" s="232"/>
      <c r="I830" s="232"/>
    </row>
    <row r="831" spans="1:9" ht="17.25">
      <c r="A831" s="356"/>
      <c r="B831" s="358"/>
      <c r="C831" s="38" t="s">
        <v>11</v>
      </c>
      <c r="D831" s="23"/>
      <c r="E831" s="23"/>
      <c r="F831" s="325"/>
      <c r="G831" s="326"/>
      <c r="H831" s="232"/>
      <c r="I831" s="232"/>
    </row>
    <row r="832" spans="1:9" ht="18" customHeight="1">
      <c r="A832" s="357" t="s">
        <v>390</v>
      </c>
      <c r="B832" s="359" t="s">
        <v>391</v>
      </c>
      <c r="C832" s="42" t="s">
        <v>7</v>
      </c>
      <c r="D832" s="25">
        <v>425</v>
      </c>
      <c r="E832" s="25">
        <f>SUM(E833:E836)</f>
        <v>186.21</v>
      </c>
      <c r="F832" s="236"/>
      <c r="G832" s="237"/>
      <c r="H832" s="238"/>
      <c r="I832" s="239"/>
    </row>
    <row r="833" spans="1:9">
      <c r="A833" s="357"/>
      <c r="B833" s="359"/>
      <c r="C833" s="42" t="s">
        <v>8</v>
      </c>
      <c r="D833" s="25">
        <v>219.8</v>
      </c>
      <c r="E833" s="25">
        <v>117.81</v>
      </c>
      <c r="F833" s="236"/>
      <c r="G833" s="237"/>
      <c r="H833" s="239"/>
      <c r="I833" s="239"/>
    </row>
    <row r="834" spans="1:9">
      <c r="A834" s="357"/>
      <c r="B834" s="359"/>
      <c r="C834" s="42" t="s">
        <v>9</v>
      </c>
      <c r="D834" s="25">
        <v>205.2</v>
      </c>
      <c r="E834" s="25">
        <v>68.400000000000006</v>
      </c>
      <c r="F834" s="236"/>
      <c r="G834" s="237"/>
      <c r="H834" s="239"/>
      <c r="I834" s="239"/>
    </row>
    <row r="835" spans="1:9">
      <c r="A835" s="357"/>
      <c r="B835" s="359"/>
      <c r="C835" s="42" t="s">
        <v>10</v>
      </c>
      <c r="D835" s="25"/>
      <c r="E835" s="25"/>
      <c r="F835" s="236"/>
      <c r="G835" s="237"/>
      <c r="H835" s="239"/>
      <c r="I835" s="239"/>
    </row>
    <row r="836" spans="1:9">
      <c r="A836" s="357"/>
      <c r="B836" s="359"/>
      <c r="C836" s="42" t="s">
        <v>11</v>
      </c>
      <c r="D836" s="25"/>
      <c r="E836" s="25"/>
      <c r="F836" s="236"/>
      <c r="G836" s="237"/>
      <c r="H836" s="239"/>
      <c r="I836" s="239"/>
    </row>
    <row r="837" spans="1:9" ht="18" customHeight="1">
      <c r="A837" s="356">
        <v>6</v>
      </c>
      <c r="B837" s="358" t="s">
        <v>392</v>
      </c>
      <c r="C837" s="38" t="s">
        <v>7</v>
      </c>
      <c r="D837" s="23">
        <v>50.1</v>
      </c>
      <c r="E837" s="23">
        <v>25</v>
      </c>
      <c r="F837" s="325" t="s">
        <v>393</v>
      </c>
      <c r="G837" s="326" t="s">
        <v>231</v>
      </c>
      <c r="H837" s="316"/>
      <c r="I837" s="232"/>
    </row>
    <row r="838" spans="1:9" ht="17.25">
      <c r="A838" s="356"/>
      <c r="B838" s="358"/>
      <c r="C838" s="38" t="s">
        <v>8</v>
      </c>
      <c r="D838" s="23">
        <v>50.1</v>
      </c>
      <c r="E838" s="23">
        <v>25</v>
      </c>
      <c r="F838" s="325"/>
      <c r="G838" s="326"/>
      <c r="H838" s="232"/>
      <c r="I838" s="232"/>
    </row>
    <row r="839" spans="1:9" ht="17.25">
      <c r="A839" s="356"/>
      <c r="B839" s="358"/>
      <c r="C839" s="38" t="s">
        <v>9</v>
      </c>
      <c r="D839" s="23"/>
      <c r="E839" s="23"/>
      <c r="F839" s="325"/>
      <c r="G839" s="326"/>
      <c r="H839" s="232"/>
      <c r="I839" s="232"/>
    </row>
    <row r="840" spans="1:9" ht="17.25">
      <c r="A840" s="356"/>
      <c r="B840" s="358"/>
      <c r="C840" s="38" t="s">
        <v>10</v>
      </c>
      <c r="D840" s="23"/>
      <c r="E840" s="23"/>
      <c r="F840" s="325"/>
      <c r="G840" s="326"/>
      <c r="H840" s="232"/>
      <c r="I840" s="232"/>
    </row>
    <row r="841" spans="1:9" ht="17.25">
      <c r="A841" s="356"/>
      <c r="B841" s="358"/>
      <c r="C841" s="38" t="s">
        <v>11</v>
      </c>
      <c r="D841" s="23"/>
      <c r="E841" s="23"/>
      <c r="F841" s="325"/>
      <c r="G841" s="326"/>
      <c r="H841" s="232"/>
      <c r="I841" s="232"/>
    </row>
    <row r="842" spans="1:9" ht="18" customHeight="1">
      <c r="A842" s="357" t="s">
        <v>394</v>
      </c>
      <c r="B842" s="359" t="s">
        <v>395</v>
      </c>
      <c r="C842" s="42" t="s">
        <v>7</v>
      </c>
      <c r="D842" s="25">
        <v>50.1</v>
      </c>
      <c r="E842" s="25">
        <v>25</v>
      </c>
      <c r="F842" s="236"/>
      <c r="G842" s="237"/>
      <c r="H842" s="238"/>
      <c r="I842" s="239"/>
    </row>
    <row r="843" spans="1:9">
      <c r="A843" s="357"/>
      <c r="B843" s="359"/>
      <c r="C843" s="42" t="s">
        <v>8</v>
      </c>
      <c r="D843" s="25">
        <v>50.1</v>
      </c>
      <c r="E843" s="25">
        <v>25</v>
      </c>
      <c r="F843" s="236"/>
      <c r="G843" s="237"/>
      <c r="H843" s="239"/>
      <c r="I843" s="239"/>
    </row>
    <row r="844" spans="1:9">
      <c r="A844" s="357"/>
      <c r="B844" s="359"/>
      <c r="C844" s="42" t="s">
        <v>9</v>
      </c>
      <c r="D844" s="25"/>
      <c r="E844" s="25"/>
      <c r="F844" s="236"/>
      <c r="G844" s="237"/>
      <c r="H844" s="239"/>
      <c r="I844" s="239"/>
    </row>
    <row r="845" spans="1:9">
      <c r="A845" s="357"/>
      <c r="B845" s="359"/>
      <c r="C845" s="42" t="s">
        <v>10</v>
      </c>
      <c r="D845" s="25"/>
      <c r="E845" s="25"/>
      <c r="F845" s="236"/>
      <c r="G845" s="237"/>
      <c r="H845" s="239"/>
      <c r="I845" s="239"/>
    </row>
    <row r="846" spans="1:9">
      <c r="A846" s="357"/>
      <c r="B846" s="359"/>
      <c r="C846" s="42" t="s">
        <v>11</v>
      </c>
      <c r="D846" s="25"/>
      <c r="E846" s="25"/>
      <c r="F846" s="236"/>
      <c r="G846" s="237"/>
      <c r="H846" s="239"/>
      <c r="I846" s="239"/>
    </row>
    <row r="847" spans="1:9" ht="15" customHeight="1">
      <c r="A847" s="356">
        <v>7</v>
      </c>
      <c r="B847" s="358" t="s">
        <v>396</v>
      </c>
      <c r="C847" s="38" t="s">
        <v>7</v>
      </c>
      <c r="D847" s="23">
        <v>50</v>
      </c>
      <c r="E847" s="23">
        <v>25</v>
      </c>
      <c r="F847" s="325" t="s">
        <v>397</v>
      </c>
      <c r="G847" s="326" t="s">
        <v>398</v>
      </c>
      <c r="H847" s="316" t="s">
        <v>399</v>
      </c>
      <c r="I847" s="232"/>
    </row>
    <row r="848" spans="1:9" ht="17.25">
      <c r="A848" s="356"/>
      <c r="B848" s="358"/>
      <c r="C848" s="38" t="s">
        <v>8</v>
      </c>
      <c r="D848" s="23">
        <v>50</v>
      </c>
      <c r="E848" s="23">
        <v>25</v>
      </c>
      <c r="F848" s="325"/>
      <c r="G848" s="326"/>
      <c r="H848" s="232"/>
      <c r="I848" s="232"/>
    </row>
    <row r="849" spans="1:9" ht="17.25">
      <c r="A849" s="356"/>
      <c r="B849" s="358"/>
      <c r="C849" s="38" t="s">
        <v>9</v>
      </c>
      <c r="D849" s="23"/>
      <c r="E849" s="23"/>
      <c r="F849" s="325"/>
      <c r="G849" s="326"/>
      <c r="H849" s="232"/>
      <c r="I849" s="232"/>
    </row>
    <row r="850" spans="1:9" ht="17.25">
      <c r="A850" s="356"/>
      <c r="B850" s="358"/>
      <c r="C850" s="38" t="s">
        <v>10</v>
      </c>
      <c r="D850" s="23"/>
      <c r="E850" s="23"/>
      <c r="F850" s="325"/>
      <c r="G850" s="326"/>
      <c r="H850" s="232"/>
      <c r="I850" s="232"/>
    </row>
    <row r="851" spans="1:9" ht="17.25">
      <c r="A851" s="356"/>
      <c r="B851" s="358"/>
      <c r="C851" s="38" t="s">
        <v>11</v>
      </c>
      <c r="D851" s="23"/>
      <c r="E851" s="23"/>
      <c r="F851" s="325"/>
      <c r="G851" s="326"/>
      <c r="H851" s="232"/>
      <c r="I851" s="232"/>
    </row>
    <row r="852" spans="1:9" ht="18" customHeight="1">
      <c r="A852" s="357" t="s">
        <v>400</v>
      </c>
      <c r="B852" s="359" t="s">
        <v>401</v>
      </c>
      <c r="C852" s="42" t="s">
        <v>7</v>
      </c>
      <c r="D852" s="25">
        <v>50</v>
      </c>
      <c r="E852" s="25">
        <v>25</v>
      </c>
      <c r="F852" s="236"/>
      <c r="G852" s="237"/>
      <c r="H852" s="238"/>
      <c r="I852" s="239"/>
    </row>
    <row r="853" spans="1:9">
      <c r="A853" s="357"/>
      <c r="B853" s="359"/>
      <c r="C853" s="42" t="s">
        <v>8</v>
      </c>
      <c r="D853" s="25">
        <v>50</v>
      </c>
      <c r="E853" s="25">
        <v>25</v>
      </c>
      <c r="F853" s="236"/>
      <c r="G853" s="237"/>
      <c r="H853" s="239"/>
      <c r="I853" s="239"/>
    </row>
    <row r="854" spans="1:9">
      <c r="A854" s="357"/>
      <c r="B854" s="359"/>
      <c r="C854" s="42" t="s">
        <v>9</v>
      </c>
      <c r="D854" s="25"/>
      <c r="E854" s="25"/>
      <c r="F854" s="236"/>
      <c r="G854" s="237"/>
      <c r="H854" s="239"/>
      <c r="I854" s="239"/>
    </row>
    <row r="855" spans="1:9">
      <c r="A855" s="357"/>
      <c r="B855" s="359"/>
      <c r="C855" s="42" t="s">
        <v>10</v>
      </c>
      <c r="D855" s="25"/>
      <c r="E855" s="25"/>
      <c r="F855" s="236"/>
      <c r="G855" s="237"/>
      <c r="H855" s="239"/>
      <c r="I855" s="239"/>
    </row>
    <row r="856" spans="1:9">
      <c r="A856" s="357"/>
      <c r="B856" s="359"/>
      <c r="C856" s="42" t="s">
        <v>11</v>
      </c>
      <c r="D856" s="25"/>
      <c r="E856" s="25"/>
      <c r="F856" s="236"/>
      <c r="G856" s="237"/>
      <c r="H856" s="239"/>
      <c r="I856" s="239"/>
    </row>
    <row r="857" spans="1:9" ht="17.25">
      <c r="A857" s="356">
        <v>8</v>
      </c>
      <c r="B857" s="358" t="s">
        <v>402</v>
      </c>
      <c r="C857" s="38" t="s">
        <v>7</v>
      </c>
      <c r="D857" s="23">
        <v>50</v>
      </c>
      <c r="E857" s="23">
        <v>25</v>
      </c>
      <c r="F857" s="325" t="s">
        <v>403</v>
      </c>
      <c r="G857" s="326" t="s">
        <v>404</v>
      </c>
      <c r="H857" s="316"/>
      <c r="I857" s="232"/>
    </row>
    <row r="858" spans="1:9" ht="17.25">
      <c r="A858" s="356"/>
      <c r="B858" s="358"/>
      <c r="C858" s="38" t="s">
        <v>8</v>
      </c>
      <c r="D858" s="23">
        <v>50</v>
      </c>
      <c r="E858" s="23">
        <v>25</v>
      </c>
      <c r="F858" s="325"/>
      <c r="G858" s="326"/>
      <c r="H858" s="232"/>
      <c r="I858" s="232"/>
    </row>
    <row r="859" spans="1:9" ht="17.25">
      <c r="A859" s="356"/>
      <c r="B859" s="358"/>
      <c r="C859" s="38" t="s">
        <v>9</v>
      </c>
      <c r="D859" s="23"/>
      <c r="E859" s="23"/>
      <c r="F859" s="325"/>
      <c r="G859" s="326"/>
      <c r="H859" s="232"/>
      <c r="I859" s="232"/>
    </row>
    <row r="860" spans="1:9" ht="17.25">
      <c r="A860" s="356"/>
      <c r="B860" s="358"/>
      <c r="C860" s="38" t="s">
        <v>10</v>
      </c>
      <c r="D860" s="23"/>
      <c r="E860" s="23"/>
      <c r="F860" s="325"/>
      <c r="G860" s="326"/>
      <c r="H860" s="232"/>
      <c r="I860" s="232"/>
    </row>
    <row r="861" spans="1:9" ht="17.25">
      <c r="A861" s="356"/>
      <c r="B861" s="358"/>
      <c r="C861" s="38" t="s">
        <v>11</v>
      </c>
      <c r="D861" s="23"/>
      <c r="E861" s="23"/>
      <c r="F861" s="325"/>
      <c r="G861" s="326"/>
      <c r="H861" s="232"/>
      <c r="I861" s="232"/>
    </row>
    <row r="862" spans="1:9" ht="18" customHeight="1">
      <c r="A862" s="357" t="s">
        <v>405</v>
      </c>
      <c r="B862" s="359" t="s">
        <v>406</v>
      </c>
      <c r="C862" s="42" t="s">
        <v>7</v>
      </c>
      <c r="D862" s="25">
        <v>50</v>
      </c>
      <c r="E862" s="25">
        <v>25</v>
      </c>
      <c r="F862" s="236"/>
      <c r="G862" s="237"/>
      <c r="H862" s="238"/>
      <c r="I862" s="239"/>
    </row>
    <row r="863" spans="1:9">
      <c r="A863" s="357"/>
      <c r="B863" s="359"/>
      <c r="C863" s="42" t="s">
        <v>8</v>
      </c>
      <c r="D863" s="25">
        <v>50</v>
      </c>
      <c r="E863" s="25">
        <v>25</v>
      </c>
      <c r="F863" s="236"/>
      <c r="G863" s="237"/>
      <c r="H863" s="239"/>
      <c r="I863" s="239"/>
    </row>
    <row r="864" spans="1:9">
      <c r="A864" s="357"/>
      <c r="B864" s="359"/>
      <c r="C864" s="42" t="s">
        <v>9</v>
      </c>
      <c r="D864" s="25"/>
      <c r="E864" s="25"/>
      <c r="F864" s="236"/>
      <c r="G864" s="237"/>
      <c r="H864" s="239"/>
      <c r="I864" s="239"/>
    </row>
    <row r="865" spans="1:9">
      <c r="A865" s="357"/>
      <c r="B865" s="359"/>
      <c r="C865" s="42" t="s">
        <v>10</v>
      </c>
      <c r="D865" s="25"/>
      <c r="E865" s="25"/>
      <c r="F865" s="236"/>
      <c r="G865" s="237"/>
      <c r="H865" s="239"/>
      <c r="I865" s="239"/>
    </row>
    <row r="866" spans="1:9">
      <c r="A866" s="357"/>
      <c r="B866" s="359"/>
      <c r="C866" s="42" t="s">
        <v>11</v>
      </c>
      <c r="D866" s="25"/>
      <c r="E866" s="25"/>
      <c r="F866" s="236"/>
      <c r="G866" s="237"/>
      <c r="H866" s="239"/>
      <c r="I866" s="239"/>
    </row>
    <row r="867" spans="1:9" ht="18" customHeight="1">
      <c r="A867" s="356">
        <v>9</v>
      </c>
      <c r="B867" s="358" t="s">
        <v>407</v>
      </c>
      <c r="C867" s="38" t="s">
        <v>7</v>
      </c>
      <c r="D867" s="23">
        <v>50</v>
      </c>
      <c r="E867" s="23">
        <v>25</v>
      </c>
      <c r="F867" s="325" t="s">
        <v>408</v>
      </c>
      <c r="G867" s="326" t="s">
        <v>409</v>
      </c>
      <c r="H867" s="316"/>
      <c r="I867" s="232"/>
    </row>
    <row r="868" spans="1:9" ht="17.25">
      <c r="A868" s="356"/>
      <c r="B868" s="358"/>
      <c r="C868" s="38" t="s">
        <v>8</v>
      </c>
      <c r="D868" s="23">
        <v>50</v>
      </c>
      <c r="E868" s="23">
        <v>25</v>
      </c>
      <c r="F868" s="325"/>
      <c r="G868" s="326"/>
      <c r="H868" s="232"/>
      <c r="I868" s="232"/>
    </row>
    <row r="869" spans="1:9" ht="17.25">
      <c r="A869" s="356"/>
      <c r="B869" s="358"/>
      <c r="C869" s="38" t="s">
        <v>9</v>
      </c>
      <c r="D869" s="23"/>
      <c r="E869" s="23"/>
      <c r="F869" s="325"/>
      <c r="G869" s="326"/>
      <c r="H869" s="232"/>
      <c r="I869" s="232"/>
    </row>
    <row r="870" spans="1:9" ht="17.25">
      <c r="A870" s="356"/>
      <c r="B870" s="358"/>
      <c r="C870" s="38" t="s">
        <v>10</v>
      </c>
      <c r="D870" s="23"/>
      <c r="E870" s="23"/>
      <c r="F870" s="325"/>
      <c r="G870" s="326"/>
      <c r="H870" s="232"/>
      <c r="I870" s="232"/>
    </row>
    <row r="871" spans="1:9" ht="17.25">
      <c r="A871" s="356"/>
      <c r="B871" s="358"/>
      <c r="C871" s="38" t="s">
        <v>11</v>
      </c>
      <c r="D871" s="23"/>
      <c r="E871" s="23"/>
      <c r="F871" s="325"/>
      <c r="G871" s="326"/>
      <c r="H871" s="232"/>
      <c r="I871" s="232"/>
    </row>
    <row r="872" spans="1:9" ht="18" customHeight="1">
      <c r="A872" s="357" t="s">
        <v>410</v>
      </c>
      <c r="B872" s="359" t="s">
        <v>411</v>
      </c>
      <c r="C872" s="42" t="s">
        <v>7</v>
      </c>
      <c r="D872" s="25">
        <v>50</v>
      </c>
      <c r="E872" s="25">
        <v>25</v>
      </c>
      <c r="F872" s="236"/>
      <c r="G872" s="237"/>
      <c r="H872" s="238"/>
      <c r="I872" s="239"/>
    </row>
    <row r="873" spans="1:9">
      <c r="A873" s="357"/>
      <c r="B873" s="359"/>
      <c r="C873" s="42" t="s">
        <v>8</v>
      </c>
      <c r="D873" s="25">
        <v>50</v>
      </c>
      <c r="E873" s="25">
        <v>25</v>
      </c>
      <c r="F873" s="236"/>
      <c r="G873" s="237"/>
      <c r="H873" s="239"/>
      <c r="I873" s="239"/>
    </row>
    <row r="874" spans="1:9">
      <c r="A874" s="357"/>
      <c r="B874" s="359"/>
      <c r="C874" s="42" t="s">
        <v>9</v>
      </c>
      <c r="D874" s="25"/>
      <c r="E874" s="25"/>
      <c r="F874" s="236"/>
      <c r="G874" s="237"/>
      <c r="H874" s="239"/>
      <c r="I874" s="239"/>
    </row>
    <row r="875" spans="1:9">
      <c r="A875" s="357"/>
      <c r="B875" s="359"/>
      <c r="C875" s="42" t="s">
        <v>10</v>
      </c>
      <c r="D875" s="25"/>
      <c r="E875" s="25"/>
      <c r="F875" s="236"/>
      <c r="G875" s="237"/>
      <c r="H875" s="239"/>
      <c r="I875" s="239"/>
    </row>
    <row r="876" spans="1:9">
      <c r="A876" s="357"/>
      <c r="B876" s="359"/>
      <c r="C876" s="42" t="s">
        <v>11</v>
      </c>
      <c r="D876" s="25"/>
      <c r="E876" s="25"/>
      <c r="F876" s="236"/>
      <c r="G876" s="237"/>
      <c r="H876" s="239"/>
      <c r="I876" s="239"/>
    </row>
    <row r="877" spans="1:9" ht="18" customHeight="1">
      <c r="A877" s="356">
        <v>10</v>
      </c>
      <c r="B877" s="358" t="s">
        <v>412</v>
      </c>
      <c r="C877" s="38" t="s">
        <v>7</v>
      </c>
      <c r="D877" s="23">
        <v>10</v>
      </c>
      <c r="E877" s="23">
        <v>10</v>
      </c>
      <c r="F877" s="325">
        <v>1</v>
      </c>
      <c r="G877" s="326">
        <v>1</v>
      </c>
      <c r="H877" s="316"/>
      <c r="I877" s="232"/>
    </row>
    <row r="878" spans="1:9" ht="17.25">
      <c r="A878" s="356"/>
      <c r="B878" s="358"/>
      <c r="C878" s="38" t="s">
        <v>8</v>
      </c>
      <c r="D878" s="23"/>
      <c r="E878" s="23"/>
      <c r="F878" s="325"/>
      <c r="G878" s="326"/>
      <c r="H878" s="232"/>
      <c r="I878" s="232"/>
    </row>
    <row r="879" spans="1:9" ht="17.25">
      <c r="A879" s="356"/>
      <c r="B879" s="358"/>
      <c r="C879" s="38" t="s">
        <v>9</v>
      </c>
      <c r="D879" s="23"/>
      <c r="E879" s="23"/>
      <c r="F879" s="325"/>
      <c r="G879" s="326"/>
      <c r="H879" s="232"/>
      <c r="I879" s="232"/>
    </row>
    <row r="880" spans="1:9" ht="17.25">
      <c r="A880" s="356"/>
      <c r="B880" s="358"/>
      <c r="C880" s="38" t="s">
        <v>10</v>
      </c>
      <c r="D880" s="23"/>
      <c r="E880" s="23"/>
      <c r="F880" s="325"/>
      <c r="G880" s="326"/>
      <c r="H880" s="232"/>
      <c r="I880" s="232"/>
    </row>
    <row r="881" spans="1:9" ht="17.25">
      <c r="A881" s="356"/>
      <c r="B881" s="358"/>
      <c r="C881" s="38" t="s">
        <v>11</v>
      </c>
      <c r="D881" s="23">
        <v>10</v>
      </c>
      <c r="E881" s="23">
        <v>10</v>
      </c>
      <c r="F881" s="325"/>
      <c r="G881" s="326"/>
      <c r="H881" s="232"/>
      <c r="I881" s="232"/>
    </row>
    <row r="882" spans="1:9" ht="18" customHeight="1">
      <c r="A882" s="357" t="s">
        <v>413</v>
      </c>
      <c r="B882" s="359" t="s">
        <v>414</v>
      </c>
      <c r="C882" s="42" t="s">
        <v>7</v>
      </c>
      <c r="D882" s="25">
        <v>10</v>
      </c>
      <c r="E882" s="25">
        <v>10</v>
      </c>
      <c r="F882" s="236"/>
      <c r="G882" s="237"/>
      <c r="H882" s="238"/>
      <c r="I882" s="239"/>
    </row>
    <row r="883" spans="1:9">
      <c r="A883" s="357"/>
      <c r="B883" s="359"/>
      <c r="C883" s="42" t="s">
        <v>8</v>
      </c>
      <c r="D883" s="25"/>
      <c r="E883" s="25"/>
      <c r="F883" s="236"/>
      <c r="G883" s="237"/>
      <c r="H883" s="239"/>
      <c r="I883" s="239"/>
    </row>
    <row r="884" spans="1:9">
      <c r="A884" s="357"/>
      <c r="B884" s="359"/>
      <c r="C884" s="42" t="s">
        <v>9</v>
      </c>
      <c r="D884" s="25"/>
      <c r="E884" s="25"/>
      <c r="F884" s="236"/>
      <c r="G884" s="237"/>
      <c r="H884" s="239"/>
      <c r="I884" s="239"/>
    </row>
    <row r="885" spans="1:9">
      <c r="A885" s="357"/>
      <c r="B885" s="359"/>
      <c r="C885" s="42" t="s">
        <v>10</v>
      </c>
      <c r="D885" s="25"/>
      <c r="E885" s="25"/>
      <c r="F885" s="236"/>
      <c r="G885" s="237"/>
      <c r="H885" s="239"/>
      <c r="I885" s="239"/>
    </row>
    <row r="886" spans="1:9">
      <c r="A886" s="357"/>
      <c r="B886" s="359"/>
      <c r="C886" s="42" t="s">
        <v>11</v>
      </c>
      <c r="D886" s="25">
        <v>10</v>
      </c>
      <c r="E886" s="25">
        <v>10</v>
      </c>
      <c r="F886" s="236"/>
      <c r="G886" s="237"/>
      <c r="H886" s="239"/>
      <c r="I886" s="239"/>
    </row>
    <row r="887" spans="1:9" ht="17.25">
      <c r="A887" s="356">
        <v>11</v>
      </c>
      <c r="B887" s="358" t="s">
        <v>415</v>
      </c>
      <c r="C887" s="38" t="s">
        <v>7</v>
      </c>
      <c r="D887" s="23">
        <v>2515.15</v>
      </c>
      <c r="E887" s="23">
        <v>1375.17</v>
      </c>
      <c r="F887" s="325" t="s">
        <v>416</v>
      </c>
      <c r="G887" s="326" t="s">
        <v>417</v>
      </c>
      <c r="H887" s="316"/>
      <c r="I887" s="232"/>
    </row>
    <row r="888" spans="1:9" ht="17.25">
      <c r="A888" s="356"/>
      <c r="B888" s="358"/>
      <c r="C888" s="38" t="s">
        <v>8</v>
      </c>
      <c r="D888" s="23">
        <v>2515.15</v>
      </c>
      <c r="E888" s="23">
        <v>1375.17</v>
      </c>
      <c r="F888" s="325"/>
      <c r="G888" s="326"/>
      <c r="H888" s="232"/>
      <c r="I888" s="232"/>
    </row>
    <row r="889" spans="1:9" ht="17.25">
      <c r="A889" s="356"/>
      <c r="B889" s="358"/>
      <c r="C889" s="38" t="s">
        <v>9</v>
      </c>
      <c r="D889" s="23"/>
      <c r="E889" s="23"/>
      <c r="F889" s="325"/>
      <c r="G889" s="326"/>
      <c r="H889" s="232"/>
      <c r="I889" s="232"/>
    </row>
    <row r="890" spans="1:9" ht="17.25">
      <c r="A890" s="356"/>
      <c r="B890" s="358"/>
      <c r="C890" s="38" t="s">
        <v>10</v>
      </c>
      <c r="D890" s="23"/>
      <c r="E890" s="23"/>
      <c r="F890" s="325"/>
      <c r="G890" s="326"/>
      <c r="H890" s="232"/>
      <c r="I890" s="232"/>
    </row>
    <row r="891" spans="1:9" ht="17.25">
      <c r="A891" s="356"/>
      <c r="B891" s="358"/>
      <c r="C891" s="38" t="s">
        <v>11</v>
      </c>
      <c r="D891" s="23"/>
      <c r="E891" s="23"/>
      <c r="F891" s="325"/>
      <c r="G891" s="326"/>
      <c r="H891" s="232"/>
      <c r="I891" s="232"/>
    </row>
    <row r="892" spans="1:9" ht="13.5" customHeight="1">
      <c r="A892" s="357" t="s">
        <v>418</v>
      </c>
      <c r="B892" s="359" t="s">
        <v>419</v>
      </c>
      <c r="C892" s="42" t="s">
        <v>7</v>
      </c>
      <c r="D892" s="25">
        <v>2515.15</v>
      </c>
      <c r="E892" s="25">
        <v>1375.17</v>
      </c>
      <c r="F892" s="236" t="s">
        <v>416</v>
      </c>
      <c r="G892" s="237" t="s">
        <v>417</v>
      </c>
      <c r="H892" s="238"/>
      <c r="I892" s="239"/>
    </row>
    <row r="893" spans="1:9">
      <c r="A893" s="357"/>
      <c r="B893" s="359"/>
      <c r="C893" s="42" t="s">
        <v>8</v>
      </c>
      <c r="D893" s="25">
        <v>2515.15</v>
      </c>
      <c r="E893" s="25">
        <v>1375.17</v>
      </c>
      <c r="F893" s="236"/>
      <c r="G893" s="237"/>
      <c r="H893" s="239"/>
      <c r="I893" s="239"/>
    </row>
    <row r="894" spans="1:9">
      <c r="A894" s="357"/>
      <c r="B894" s="359"/>
      <c r="C894" s="42" t="s">
        <v>9</v>
      </c>
      <c r="D894" s="25"/>
      <c r="E894" s="25"/>
      <c r="F894" s="236"/>
      <c r="G894" s="237"/>
      <c r="H894" s="239"/>
      <c r="I894" s="239"/>
    </row>
    <row r="895" spans="1:9">
      <c r="A895" s="357"/>
      <c r="B895" s="359"/>
      <c r="C895" s="42" t="s">
        <v>10</v>
      </c>
      <c r="D895" s="25"/>
      <c r="E895" s="25"/>
      <c r="F895" s="236"/>
      <c r="G895" s="237"/>
      <c r="H895" s="239"/>
      <c r="I895" s="239"/>
    </row>
    <row r="896" spans="1:9">
      <c r="A896" s="357"/>
      <c r="B896" s="359"/>
      <c r="C896" s="42" t="s">
        <v>11</v>
      </c>
      <c r="D896" s="25"/>
      <c r="E896" s="25"/>
      <c r="F896" s="236"/>
      <c r="G896" s="237"/>
      <c r="H896" s="239"/>
      <c r="I896" s="239"/>
    </row>
    <row r="897" spans="1:9" ht="17.25">
      <c r="A897" s="356">
        <v>12</v>
      </c>
      <c r="B897" s="358" t="s">
        <v>392</v>
      </c>
      <c r="C897" s="38" t="s">
        <v>7</v>
      </c>
      <c r="D897" s="23">
        <v>4745.24</v>
      </c>
      <c r="E897" s="23">
        <v>2172.62</v>
      </c>
      <c r="F897" s="325" t="s">
        <v>420</v>
      </c>
      <c r="G897" s="326" t="s">
        <v>421</v>
      </c>
      <c r="H897" s="316"/>
      <c r="I897" s="232"/>
    </row>
    <row r="898" spans="1:9" ht="17.25">
      <c r="A898" s="356"/>
      <c r="B898" s="358"/>
      <c r="C898" s="38" t="s">
        <v>8</v>
      </c>
      <c r="D898" s="23">
        <v>4745.24</v>
      </c>
      <c r="E898" s="23">
        <v>2172.62</v>
      </c>
      <c r="F898" s="325"/>
      <c r="G898" s="326"/>
      <c r="H898" s="232"/>
      <c r="I898" s="232"/>
    </row>
    <row r="899" spans="1:9" ht="17.25">
      <c r="A899" s="356"/>
      <c r="B899" s="358"/>
      <c r="C899" s="38" t="s">
        <v>9</v>
      </c>
      <c r="D899" s="23"/>
      <c r="E899" s="23"/>
      <c r="F899" s="325"/>
      <c r="G899" s="326"/>
      <c r="H899" s="232"/>
      <c r="I899" s="232"/>
    </row>
    <row r="900" spans="1:9" ht="17.25">
      <c r="A900" s="356"/>
      <c r="B900" s="358"/>
      <c r="C900" s="38" t="s">
        <v>10</v>
      </c>
      <c r="D900" s="23"/>
      <c r="E900" s="23"/>
      <c r="F900" s="325"/>
      <c r="G900" s="326"/>
      <c r="H900" s="232"/>
      <c r="I900" s="232"/>
    </row>
    <row r="901" spans="1:9" ht="17.25">
      <c r="A901" s="356"/>
      <c r="B901" s="358"/>
      <c r="C901" s="38" t="s">
        <v>11</v>
      </c>
      <c r="D901" s="23"/>
      <c r="E901" s="23"/>
      <c r="F901" s="325"/>
      <c r="G901" s="326"/>
      <c r="H901" s="232"/>
      <c r="I901" s="232"/>
    </row>
    <row r="902" spans="1:9" ht="18" customHeight="1">
      <c r="A902" s="357" t="s">
        <v>422</v>
      </c>
      <c r="B902" s="359" t="s">
        <v>423</v>
      </c>
      <c r="C902" s="42" t="s">
        <v>7</v>
      </c>
      <c r="D902" s="25">
        <v>4745.24</v>
      </c>
      <c r="E902" s="25">
        <v>2172.62</v>
      </c>
      <c r="F902" s="236"/>
      <c r="G902" s="237"/>
      <c r="H902" s="238"/>
      <c r="I902" s="239"/>
    </row>
    <row r="903" spans="1:9">
      <c r="A903" s="357"/>
      <c r="B903" s="359"/>
      <c r="C903" s="42" t="s">
        <v>8</v>
      </c>
      <c r="D903" s="25">
        <v>4745.24</v>
      </c>
      <c r="E903" s="25">
        <v>2172.62</v>
      </c>
      <c r="F903" s="236"/>
      <c r="G903" s="237"/>
      <c r="H903" s="239"/>
      <c r="I903" s="239"/>
    </row>
    <row r="904" spans="1:9">
      <c r="A904" s="357"/>
      <c r="B904" s="359"/>
      <c r="C904" s="42" t="s">
        <v>9</v>
      </c>
      <c r="D904" s="25"/>
      <c r="E904" s="25"/>
      <c r="F904" s="236"/>
      <c r="G904" s="237"/>
      <c r="H904" s="239"/>
      <c r="I904" s="239"/>
    </row>
    <row r="905" spans="1:9">
      <c r="A905" s="357"/>
      <c r="B905" s="359"/>
      <c r="C905" s="42" t="s">
        <v>10</v>
      </c>
      <c r="D905" s="25"/>
      <c r="E905" s="25"/>
      <c r="F905" s="236"/>
      <c r="G905" s="237"/>
      <c r="H905" s="239"/>
      <c r="I905" s="239"/>
    </row>
    <row r="906" spans="1:9">
      <c r="A906" s="357"/>
      <c r="B906" s="359"/>
      <c r="C906" s="42" t="s">
        <v>11</v>
      </c>
      <c r="D906" s="25"/>
      <c r="E906" s="25"/>
      <c r="F906" s="236"/>
      <c r="G906" s="237"/>
      <c r="H906" s="239"/>
      <c r="I906" s="239"/>
    </row>
    <row r="907" spans="1:9" ht="19.5" customHeight="1">
      <c r="A907" s="356">
        <v>13</v>
      </c>
      <c r="B907" s="358" t="s">
        <v>424</v>
      </c>
      <c r="C907" s="38" t="s">
        <v>7</v>
      </c>
      <c r="D907" s="23">
        <v>5600.52</v>
      </c>
      <c r="E907" s="23">
        <v>2121.0100000000002</v>
      </c>
      <c r="F907" s="325" t="s">
        <v>425</v>
      </c>
      <c r="G907" s="326" t="s">
        <v>426</v>
      </c>
      <c r="H907" s="316"/>
      <c r="I907" s="232"/>
    </row>
    <row r="908" spans="1:9" ht="17.25">
      <c r="A908" s="356"/>
      <c r="B908" s="358"/>
      <c r="C908" s="38" t="s">
        <v>8</v>
      </c>
      <c r="D908" s="23">
        <v>5600.52</v>
      </c>
      <c r="E908" s="23">
        <v>2121.0100000000002</v>
      </c>
      <c r="F908" s="325"/>
      <c r="G908" s="326"/>
      <c r="H908" s="232"/>
      <c r="I908" s="232"/>
    </row>
    <row r="909" spans="1:9" ht="17.25">
      <c r="A909" s="356"/>
      <c r="B909" s="358"/>
      <c r="C909" s="38" t="s">
        <v>9</v>
      </c>
      <c r="D909" s="23"/>
      <c r="E909" s="23"/>
      <c r="F909" s="325"/>
      <c r="G909" s="326"/>
      <c r="H909" s="232"/>
      <c r="I909" s="232"/>
    </row>
    <row r="910" spans="1:9" ht="17.25">
      <c r="A910" s="356"/>
      <c r="B910" s="358"/>
      <c r="C910" s="38" t="s">
        <v>10</v>
      </c>
      <c r="D910" s="23"/>
      <c r="E910" s="23"/>
      <c r="F910" s="325"/>
      <c r="G910" s="326"/>
      <c r="H910" s="232"/>
      <c r="I910" s="232"/>
    </row>
    <row r="911" spans="1:9" ht="17.25">
      <c r="A911" s="356"/>
      <c r="B911" s="358"/>
      <c r="C911" s="38" t="s">
        <v>11</v>
      </c>
      <c r="D911" s="23"/>
      <c r="E911" s="23"/>
      <c r="F911" s="325"/>
      <c r="G911" s="326"/>
      <c r="H911" s="232"/>
      <c r="I911" s="232"/>
    </row>
    <row r="912" spans="1:9" ht="18" customHeight="1">
      <c r="A912" s="357" t="s">
        <v>427</v>
      </c>
      <c r="B912" s="359" t="s">
        <v>428</v>
      </c>
      <c r="C912" s="42" t="s">
        <v>7</v>
      </c>
      <c r="D912" s="25">
        <v>5600.52</v>
      </c>
      <c r="E912" s="25">
        <v>2121.0100000000002</v>
      </c>
      <c r="F912" s="236"/>
      <c r="G912" s="237"/>
      <c r="H912" s="238"/>
      <c r="I912" s="239"/>
    </row>
    <row r="913" spans="1:9">
      <c r="A913" s="357"/>
      <c r="B913" s="359"/>
      <c r="C913" s="42" t="s">
        <v>8</v>
      </c>
      <c r="D913" s="25">
        <v>5600.52</v>
      </c>
      <c r="E913" s="25">
        <v>2121.0100000000002</v>
      </c>
      <c r="F913" s="236"/>
      <c r="G913" s="237"/>
      <c r="H913" s="239"/>
      <c r="I913" s="239"/>
    </row>
    <row r="914" spans="1:9">
      <c r="A914" s="357"/>
      <c r="B914" s="359"/>
      <c r="C914" s="42" t="s">
        <v>9</v>
      </c>
      <c r="D914" s="25"/>
      <c r="E914" s="25"/>
      <c r="F914" s="236"/>
      <c r="G914" s="237"/>
      <c r="H914" s="239"/>
      <c r="I914" s="239"/>
    </row>
    <row r="915" spans="1:9">
      <c r="A915" s="357"/>
      <c r="B915" s="359"/>
      <c r="C915" s="42" t="s">
        <v>10</v>
      </c>
      <c r="D915" s="25"/>
      <c r="E915" s="25"/>
      <c r="F915" s="236"/>
      <c r="G915" s="237"/>
      <c r="H915" s="239"/>
      <c r="I915" s="239"/>
    </row>
    <row r="916" spans="1:9">
      <c r="A916" s="357"/>
      <c r="B916" s="359"/>
      <c r="C916" s="42" t="s">
        <v>11</v>
      </c>
      <c r="D916" s="25"/>
      <c r="E916" s="25"/>
      <c r="F916" s="236"/>
      <c r="G916" s="237"/>
      <c r="H916" s="239"/>
      <c r="I916" s="239"/>
    </row>
    <row r="917" spans="1:9" ht="18" customHeight="1">
      <c r="A917" s="356">
        <v>14</v>
      </c>
      <c r="B917" s="358" t="s">
        <v>429</v>
      </c>
      <c r="C917" s="38" t="s">
        <v>7</v>
      </c>
      <c r="D917" s="23">
        <v>400</v>
      </c>
      <c r="E917" s="23">
        <v>217.16399999999999</v>
      </c>
      <c r="F917" s="325" t="s">
        <v>430</v>
      </c>
      <c r="G917" s="326" t="s">
        <v>430</v>
      </c>
      <c r="H917" s="316"/>
      <c r="I917" s="232"/>
    </row>
    <row r="918" spans="1:9" ht="17.25">
      <c r="A918" s="356"/>
      <c r="B918" s="358"/>
      <c r="C918" s="38" t="s">
        <v>8</v>
      </c>
      <c r="D918" s="23"/>
      <c r="E918" s="23"/>
      <c r="F918" s="325"/>
      <c r="G918" s="326"/>
      <c r="H918" s="232"/>
      <c r="I918" s="232"/>
    </row>
    <row r="919" spans="1:9" ht="17.25">
      <c r="A919" s="356"/>
      <c r="B919" s="358"/>
      <c r="C919" s="38" t="s">
        <v>9</v>
      </c>
      <c r="D919" s="23"/>
      <c r="E919" s="23"/>
      <c r="F919" s="325"/>
      <c r="G919" s="326"/>
      <c r="H919" s="232"/>
      <c r="I919" s="232"/>
    </row>
    <row r="920" spans="1:9" ht="17.25">
      <c r="A920" s="356"/>
      <c r="B920" s="358"/>
      <c r="C920" s="38" t="s">
        <v>10</v>
      </c>
      <c r="D920" s="23"/>
      <c r="E920" s="23"/>
      <c r="F920" s="325"/>
      <c r="G920" s="326"/>
      <c r="H920" s="232"/>
      <c r="I920" s="232"/>
    </row>
    <row r="921" spans="1:9" ht="17.25">
      <c r="A921" s="356"/>
      <c r="B921" s="358"/>
      <c r="C921" s="38" t="s">
        <v>11</v>
      </c>
      <c r="D921" s="23">
        <v>400</v>
      </c>
      <c r="E921" s="23">
        <v>217.614</v>
      </c>
      <c r="F921" s="325"/>
      <c r="G921" s="326"/>
      <c r="H921" s="232"/>
      <c r="I921" s="232"/>
    </row>
    <row r="922" spans="1:9" ht="18" customHeight="1">
      <c r="A922" s="357" t="s">
        <v>431</v>
      </c>
      <c r="B922" s="359" t="s">
        <v>432</v>
      </c>
      <c r="C922" s="42" t="s">
        <v>7</v>
      </c>
      <c r="D922" s="25">
        <v>400</v>
      </c>
      <c r="E922" s="25">
        <v>217.614</v>
      </c>
      <c r="F922" s="236"/>
      <c r="G922" s="237"/>
      <c r="H922" s="238"/>
      <c r="I922" s="239"/>
    </row>
    <row r="923" spans="1:9">
      <c r="A923" s="357"/>
      <c r="B923" s="359"/>
      <c r="C923" s="42" t="s">
        <v>8</v>
      </c>
      <c r="D923" s="25"/>
      <c r="E923" s="25"/>
      <c r="F923" s="236"/>
      <c r="G923" s="237"/>
      <c r="H923" s="239"/>
      <c r="I923" s="239"/>
    </row>
    <row r="924" spans="1:9">
      <c r="A924" s="357"/>
      <c r="B924" s="359"/>
      <c r="C924" s="42" t="s">
        <v>9</v>
      </c>
      <c r="D924" s="25"/>
      <c r="E924" s="25"/>
      <c r="F924" s="236"/>
      <c r="G924" s="237"/>
      <c r="H924" s="239"/>
      <c r="I924" s="239"/>
    </row>
    <row r="925" spans="1:9">
      <c r="A925" s="357"/>
      <c r="B925" s="359"/>
      <c r="C925" s="42" t="s">
        <v>10</v>
      </c>
      <c r="D925" s="25"/>
      <c r="E925" s="25"/>
      <c r="F925" s="236"/>
      <c r="G925" s="237"/>
      <c r="H925" s="239"/>
      <c r="I925" s="239"/>
    </row>
    <row r="926" spans="1:9">
      <c r="A926" s="357"/>
      <c r="B926" s="359"/>
      <c r="C926" s="42" t="s">
        <v>11</v>
      </c>
      <c r="D926" s="25">
        <v>400</v>
      </c>
      <c r="E926" s="25">
        <v>217.614</v>
      </c>
      <c r="F926" s="236"/>
      <c r="G926" s="237"/>
      <c r="H926" s="239"/>
      <c r="I926" s="239"/>
    </row>
    <row r="927" spans="1:9" ht="18" customHeight="1">
      <c r="A927" s="356">
        <v>15</v>
      </c>
      <c r="B927" s="358" t="s">
        <v>433</v>
      </c>
      <c r="C927" s="38" t="s">
        <v>7</v>
      </c>
      <c r="D927" s="23">
        <v>39133.699999999997</v>
      </c>
      <c r="E927" s="23">
        <v>23325.200000000001</v>
      </c>
      <c r="F927" s="325" t="s">
        <v>297</v>
      </c>
      <c r="G927" s="326" t="s">
        <v>434</v>
      </c>
      <c r="H927" s="316"/>
      <c r="I927" s="232"/>
    </row>
    <row r="928" spans="1:9" ht="17.25">
      <c r="A928" s="356"/>
      <c r="B928" s="358"/>
      <c r="C928" s="38" t="s">
        <v>8</v>
      </c>
      <c r="D928" s="23"/>
      <c r="E928" s="23"/>
      <c r="F928" s="325"/>
      <c r="G928" s="326"/>
      <c r="H928" s="232"/>
      <c r="I928" s="232"/>
    </row>
    <row r="929" spans="1:9" ht="17.25">
      <c r="A929" s="356"/>
      <c r="B929" s="358"/>
      <c r="C929" s="38" t="s">
        <v>9</v>
      </c>
      <c r="D929" s="23"/>
      <c r="E929" s="23"/>
      <c r="F929" s="325"/>
      <c r="G929" s="326"/>
      <c r="H929" s="232"/>
      <c r="I929" s="232"/>
    </row>
    <row r="930" spans="1:9" ht="17.25">
      <c r="A930" s="356"/>
      <c r="B930" s="358"/>
      <c r="C930" s="38" t="s">
        <v>10</v>
      </c>
      <c r="D930" s="23"/>
      <c r="E930" s="23"/>
      <c r="F930" s="325"/>
      <c r="G930" s="326"/>
      <c r="H930" s="232"/>
      <c r="I930" s="232"/>
    </row>
    <row r="931" spans="1:9" ht="17.25">
      <c r="A931" s="356"/>
      <c r="B931" s="358"/>
      <c r="C931" s="38" t="s">
        <v>11</v>
      </c>
      <c r="D931" s="23">
        <v>39133.699999999997</v>
      </c>
      <c r="E931" s="23">
        <v>23325.200000000001</v>
      </c>
      <c r="F931" s="325"/>
      <c r="G931" s="326"/>
      <c r="H931" s="232"/>
      <c r="I931" s="232"/>
    </row>
    <row r="932" spans="1:9" ht="18" customHeight="1">
      <c r="A932" s="357" t="s">
        <v>435</v>
      </c>
      <c r="B932" s="359" t="s">
        <v>436</v>
      </c>
      <c r="C932" s="42" t="s">
        <v>7</v>
      </c>
      <c r="D932" s="25">
        <v>39133.699999999997</v>
      </c>
      <c r="E932" s="25">
        <v>23325.200000000001</v>
      </c>
      <c r="F932" s="236"/>
      <c r="G932" s="237"/>
      <c r="H932" s="238"/>
      <c r="I932" s="239"/>
    </row>
    <row r="933" spans="1:9">
      <c r="A933" s="357"/>
      <c r="B933" s="359"/>
      <c r="C933" s="42" t="s">
        <v>8</v>
      </c>
      <c r="D933" s="25"/>
      <c r="E933" s="25"/>
      <c r="F933" s="236"/>
      <c r="G933" s="237"/>
      <c r="H933" s="239"/>
      <c r="I933" s="239"/>
    </row>
    <row r="934" spans="1:9">
      <c r="A934" s="357"/>
      <c r="B934" s="359"/>
      <c r="C934" s="42" t="s">
        <v>9</v>
      </c>
      <c r="D934" s="25"/>
      <c r="E934" s="25"/>
      <c r="F934" s="236"/>
      <c r="G934" s="237"/>
      <c r="H934" s="239"/>
      <c r="I934" s="239"/>
    </row>
    <row r="935" spans="1:9">
      <c r="A935" s="357"/>
      <c r="B935" s="359"/>
      <c r="C935" s="42" t="s">
        <v>10</v>
      </c>
      <c r="D935" s="25"/>
      <c r="E935" s="25"/>
      <c r="F935" s="236"/>
      <c r="G935" s="237"/>
      <c r="H935" s="239"/>
      <c r="I935" s="239"/>
    </row>
    <row r="936" spans="1:9">
      <c r="A936" s="357"/>
      <c r="B936" s="359"/>
      <c r="C936" s="42" t="s">
        <v>11</v>
      </c>
      <c r="D936" s="25">
        <v>39133.699999999997</v>
      </c>
      <c r="E936" s="25">
        <v>23325.200000000001</v>
      </c>
      <c r="F936" s="236"/>
      <c r="G936" s="237"/>
      <c r="H936" s="239"/>
      <c r="I936" s="239"/>
    </row>
    <row r="937" spans="1:9" ht="18" customHeight="1">
      <c r="A937" s="356">
        <v>16</v>
      </c>
      <c r="B937" s="358" t="s">
        <v>437</v>
      </c>
      <c r="C937" s="38" t="s">
        <v>7</v>
      </c>
      <c r="D937" s="23">
        <v>4483.8999999999996</v>
      </c>
      <c r="E937" s="23">
        <v>1608.68</v>
      </c>
      <c r="F937" s="325" t="s">
        <v>438</v>
      </c>
      <c r="G937" s="326" t="s">
        <v>438</v>
      </c>
      <c r="H937" s="316"/>
      <c r="I937" s="232"/>
    </row>
    <row r="938" spans="1:9" ht="17.25">
      <c r="A938" s="356"/>
      <c r="B938" s="358"/>
      <c r="C938" s="38" t="s">
        <v>8</v>
      </c>
      <c r="D938" s="23">
        <v>4483.8999999999996</v>
      </c>
      <c r="E938" s="23">
        <v>1608.68</v>
      </c>
      <c r="F938" s="325"/>
      <c r="G938" s="326"/>
      <c r="H938" s="232"/>
      <c r="I938" s="232"/>
    </row>
    <row r="939" spans="1:9" ht="17.25">
      <c r="A939" s="356"/>
      <c r="B939" s="358"/>
      <c r="C939" s="38" t="s">
        <v>9</v>
      </c>
      <c r="D939" s="23"/>
      <c r="E939" s="23"/>
      <c r="F939" s="325"/>
      <c r="G939" s="326"/>
      <c r="H939" s="232"/>
      <c r="I939" s="232"/>
    </row>
    <row r="940" spans="1:9" ht="17.25">
      <c r="A940" s="356"/>
      <c r="B940" s="358"/>
      <c r="C940" s="38" t="s">
        <v>10</v>
      </c>
      <c r="D940" s="23"/>
      <c r="E940" s="23"/>
      <c r="F940" s="325"/>
      <c r="G940" s="326"/>
      <c r="H940" s="232"/>
      <c r="I940" s="232"/>
    </row>
    <row r="941" spans="1:9" ht="17.25">
      <c r="A941" s="356"/>
      <c r="B941" s="358"/>
      <c r="C941" s="38" t="s">
        <v>11</v>
      </c>
      <c r="D941" s="23"/>
      <c r="E941" s="23"/>
      <c r="F941" s="325"/>
      <c r="G941" s="326"/>
      <c r="H941" s="232"/>
      <c r="I941" s="232"/>
    </row>
    <row r="942" spans="1:9" ht="18" customHeight="1">
      <c r="A942" s="357" t="s">
        <v>439</v>
      </c>
      <c r="B942" s="359" t="s">
        <v>440</v>
      </c>
      <c r="C942" s="42" t="s">
        <v>7</v>
      </c>
      <c r="D942" s="25">
        <v>4483.8999999999996</v>
      </c>
      <c r="E942" s="25">
        <v>1608.68</v>
      </c>
      <c r="F942" s="236" t="s">
        <v>438</v>
      </c>
      <c r="G942" s="237" t="s">
        <v>438</v>
      </c>
      <c r="H942" s="238"/>
      <c r="I942" s="239"/>
    </row>
    <row r="943" spans="1:9">
      <c r="A943" s="357"/>
      <c r="B943" s="359"/>
      <c r="C943" s="42" t="s">
        <v>8</v>
      </c>
      <c r="D943" s="25">
        <v>4483.8999999999996</v>
      </c>
      <c r="E943" s="25">
        <v>1608.68</v>
      </c>
      <c r="F943" s="236"/>
      <c r="G943" s="237"/>
      <c r="H943" s="239"/>
      <c r="I943" s="239"/>
    </row>
    <row r="944" spans="1:9">
      <c r="A944" s="357"/>
      <c r="B944" s="359"/>
      <c r="C944" s="42" t="s">
        <v>9</v>
      </c>
      <c r="D944" s="25"/>
      <c r="E944" s="25"/>
      <c r="F944" s="236"/>
      <c r="G944" s="237"/>
      <c r="H944" s="239"/>
      <c r="I944" s="239"/>
    </row>
    <row r="945" spans="1:9">
      <c r="A945" s="357"/>
      <c r="B945" s="359"/>
      <c r="C945" s="42" t="s">
        <v>10</v>
      </c>
      <c r="D945" s="25"/>
      <c r="E945" s="25"/>
      <c r="F945" s="236"/>
      <c r="G945" s="237"/>
      <c r="H945" s="239"/>
      <c r="I945" s="239"/>
    </row>
    <row r="946" spans="1:9" ht="28.5" customHeight="1">
      <c r="A946" s="357"/>
      <c r="B946" s="359"/>
      <c r="C946" s="42" t="s">
        <v>11</v>
      </c>
      <c r="D946" s="25"/>
      <c r="E946" s="25"/>
      <c r="F946" s="236"/>
      <c r="G946" s="237"/>
      <c r="H946" s="239"/>
      <c r="I946" s="239"/>
    </row>
    <row r="947" spans="1:9" ht="16.5" customHeight="1">
      <c r="A947" s="350" t="s">
        <v>442</v>
      </c>
      <c r="B947" s="351"/>
      <c r="C947" s="50" t="s">
        <v>7</v>
      </c>
      <c r="D947" s="21">
        <f>SUM(D948:D951)</f>
        <v>60335.81</v>
      </c>
      <c r="E947" s="21">
        <f>SUM(E948:E951)</f>
        <v>33114.734000000004</v>
      </c>
      <c r="F947" s="325" t="s">
        <v>441</v>
      </c>
      <c r="G947" s="326" t="s">
        <v>441</v>
      </c>
      <c r="H947" s="316"/>
      <c r="I947" s="316"/>
    </row>
    <row r="948" spans="1:9">
      <c r="A948" s="352"/>
      <c r="B948" s="353"/>
      <c r="C948" s="50" t="s">
        <v>8</v>
      </c>
      <c r="D948" s="21">
        <f>SUM(D788,D798,D808,D818,D828,D838,D848,D858,D868,D878,D888,D898,D908,D918,D928,D938)</f>
        <v>19688.91</v>
      </c>
      <c r="E948" s="21">
        <f>SUM(E788,E798,E808,E818,E828,E838,E848,E858,E868,E878,E888,E898,E908,E918,E928,E938)</f>
        <v>8957.49</v>
      </c>
      <c r="F948" s="325"/>
      <c r="G948" s="326"/>
      <c r="H948" s="316"/>
      <c r="I948" s="316"/>
    </row>
    <row r="949" spans="1:9">
      <c r="A949" s="352"/>
      <c r="B949" s="353"/>
      <c r="C949" s="50" t="s">
        <v>9</v>
      </c>
      <c r="D949" s="21">
        <f t="shared" ref="D949:E951" si="29">SUM(D789,D799,D809,D819,D829,D839,D849,D859,D869,D879,D889,D899,D909,D919,D929,D939)</f>
        <v>1103.2</v>
      </c>
      <c r="E949" s="21">
        <f t="shared" si="29"/>
        <v>604.42999999999995</v>
      </c>
      <c r="F949" s="325"/>
      <c r="G949" s="326"/>
      <c r="H949" s="316"/>
      <c r="I949" s="316"/>
    </row>
    <row r="950" spans="1:9">
      <c r="A950" s="352"/>
      <c r="B950" s="353"/>
      <c r="C950" s="50" t="s">
        <v>10</v>
      </c>
      <c r="D950" s="21">
        <f t="shared" si="29"/>
        <v>0</v>
      </c>
      <c r="E950" s="21">
        <f t="shared" si="29"/>
        <v>0</v>
      </c>
      <c r="F950" s="325"/>
      <c r="G950" s="326"/>
      <c r="H950" s="316"/>
      <c r="I950" s="316"/>
    </row>
    <row r="951" spans="1:9" ht="30">
      <c r="A951" s="354"/>
      <c r="B951" s="355"/>
      <c r="C951" s="50" t="s">
        <v>11</v>
      </c>
      <c r="D951" s="21">
        <f t="shared" si="29"/>
        <v>39543.699999999997</v>
      </c>
      <c r="E951" s="21">
        <f t="shared" si="29"/>
        <v>23552.814000000002</v>
      </c>
      <c r="F951" s="325"/>
      <c r="G951" s="326"/>
      <c r="H951" s="316"/>
      <c r="I951" s="316"/>
    </row>
    <row r="952" spans="1:9">
      <c r="A952" s="350" t="s">
        <v>443</v>
      </c>
      <c r="B952" s="351"/>
      <c r="C952" s="50" t="s">
        <v>7</v>
      </c>
      <c r="D952" s="21">
        <f>SUM(D953:D956)</f>
        <v>96836.709999999992</v>
      </c>
      <c r="E952" s="21">
        <f>SUM(E953:E956)</f>
        <v>53970.987999999998</v>
      </c>
      <c r="F952" s="325"/>
      <c r="G952" s="326"/>
      <c r="H952" s="316"/>
      <c r="I952" s="316"/>
    </row>
    <row r="953" spans="1:9">
      <c r="A953" s="352"/>
      <c r="B953" s="353"/>
      <c r="C953" s="50" t="s">
        <v>8</v>
      </c>
      <c r="D953" s="21">
        <f>SUM(D595,D671,D782,D948)</f>
        <v>26868.41</v>
      </c>
      <c r="E953" s="21">
        <f>SUM(E595,E671,E782,E948)</f>
        <v>10685.624</v>
      </c>
      <c r="F953" s="325"/>
      <c r="G953" s="326"/>
      <c r="H953" s="316"/>
      <c r="I953" s="316"/>
    </row>
    <row r="954" spans="1:9">
      <c r="A954" s="352"/>
      <c r="B954" s="353"/>
      <c r="C954" s="50" t="s">
        <v>9</v>
      </c>
      <c r="D954" s="21">
        <f>SUM(D596,D672,D783,D949)</f>
        <v>25414.600000000002</v>
      </c>
      <c r="E954" s="21">
        <f>SUM(E596,E672,E783,E949)</f>
        <v>16161.45</v>
      </c>
      <c r="F954" s="325"/>
      <c r="G954" s="326"/>
      <c r="H954" s="316"/>
      <c r="I954" s="316"/>
    </row>
    <row r="955" spans="1:9">
      <c r="A955" s="352"/>
      <c r="B955" s="353"/>
      <c r="C955" s="50" t="s">
        <v>10</v>
      </c>
      <c r="D955" s="21">
        <f>SUM(D597,D673,D784,D950)</f>
        <v>0</v>
      </c>
      <c r="E955" s="21">
        <f>SUM(E597,E673,E784,E950)</f>
        <v>0</v>
      </c>
      <c r="F955" s="325"/>
      <c r="G955" s="326"/>
      <c r="H955" s="316"/>
      <c r="I955" s="316"/>
    </row>
    <row r="956" spans="1:9" ht="21" customHeight="1">
      <c r="A956" s="354"/>
      <c r="B956" s="355"/>
      <c r="C956" s="50" t="s">
        <v>11</v>
      </c>
      <c r="D956" s="21">
        <f>SUM(D598,D674,D785,D951)</f>
        <v>44553.7</v>
      </c>
      <c r="E956" s="21">
        <f>SUM(E598,E674,E785,E951)</f>
        <v>27123.914000000001</v>
      </c>
      <c r="F956" s="325"/>
      <c r="G956" s="326"/>
      <c r="H956" s="316"/>
      <c r="I956" s="316"/>
    </row>
    <row r="957" spans="1:9" ht="21" customHeight="1">
      <c r="A957" s="40"/>
      <c r="B957" s="40"/>
      <c r="C957" s="50"/>
      <c r="D957" s="21"/>
      <c r="E957" s="21"/>
      <c r="F957" s="55"/>
      <c r="G957" s="56"/>
      <c r="H957" s="22"/>
      <c r="I957" s="22"/>
    </row>
    <row r="958" spans="1:9">
      <c r="A958" s="407" t="s">
        <v>615</v>
      </c>
      <c r="B958" s="408"/>
      <c r="C958" s="408"/>
      <c r="D958" s="408"/>
      <c r="E958" s="408"/>
      <c r="F958" s="408"/>
      <c r="G958" s="408"/>
      <c r="H958" s="408"/>
      <c r="I958" s="409"/>
    </row>
    <row r="959" spans="1:9">
      <c r="A959" s="307" t="s">
        <v>444</v>
      </c>
      <c r="B959" s="307"/>
      <c r="C959" s="307"/>
      <c r="D959" s="307"/>
      <c r="E959" s="307"/>
      <c r="F959" s="307"/>
      <c r="G959" s="307"/>
      <c r="H959" s="307"/>
      <c r="I959" s="307"/>
    </row>
    <row r="960" spans="1:9" ht="38.25" customHeight="1">
      <c r="A960" s="341" t="s">
        <v>448</v>
      </c>
      <c r="B960" s="341"/>
      <c r="C960" s="341"/>
      <c r="D960" s="341"/>
      <c r="E960" s="341"/>
      <c r="F960" s="341"/>
      <c r="G960" s="341"/>
      <c r="H960" s="341"/>
      <c r="I960" s="341"/>
    </row>
    <row r="961" spans="1:9" ht="16.5" customHeight="1">
      <c r="A961" s="356" t="s">
        <v>6</v>
      </c>
      <c r="B961" s="358" t="s">
        <v>447</v>
      </c>
      <c r="C961" s="105" t="s">
        <v>7</v>
      </c>
      <c r="D961" s="23">
        <f>SUM(D962:D965)</f>
        <v>4251.7</v>
      </c>
      <c r="E961" s="23"/>
      <c r="F961" s="325"/>
      <c r="G961" s="326"/>
      <c r="H961" s="316"/>
      <c r="I961" s="232"/>
    </row>
    <row r="962" spans="1:9" ht="17.25">
      <c r="A962" s="356"/>
      <c r="B962" s="358"/>
      <c r="C962" s="105" t="s">
        <v>8</v>
      </c>
      <c r="D962" s="23">
        <f>SUM(D967,D972)</f>
        <v>670.5</v>
      </c>
      <c r="E962" s="23"/>
      <c r="F962" s="325"/>
      <c r="G962" s="326"/>
      <c r="H962" s="232"/>
      <c r="I962" s="232"/>
    </row>
    <row r="963" spans="1:9" ht="17.25">
      <c r="A963" s="356"/>
      <c r="B963" s="358"/>
      <c r="C963" s="105" t="s">
        <v>9</v>
      </c>
      <c r="D963" s="23">
        <f>SUM(D968,D973)</f>
        <v>3581.2</v>
      </c>
      <c r="E963" s="23"/>
      <c r="F963" s="325"/>
      <c r="G963" s="326"/>
      <c r="H963" s="232"/>
      <c r="I963" s="232"/>
    </row>
    <row r="964" spans="1:9" ht="17.25">
      <c r="A964" s="356"/>
      <c r="B964" s="358"/>
      <c r="C964" s="105" t="s">
        <v>10</v>
      </c>
      <c r="D964" s="23"/>
      <c r="E964" s="23"/>
      <c r="F964" s="325"/>
      <c r="G964" s="326"/>
      <c r="H964" s="232"/>
      <c r="I964" s="232"/>
    </row>
    <row r="965" spans="1:9" ht="17.25">
      <c r="A965" s="356"/>
      <c r="B965" s="358"/>
      <c r="C965" s="105" t="s">
        <v>11</v>
      </c>
      <c r="D965" s="23"/>
      <c r="E965" s="23"/>
      <c r="F965" s="325"/>
      <c r="G965" s="326"/>
      <c r="H965" s="232"/>
      <c r="I965" s="232"/>
    </row>
    <row r="966" spans="1:9" ht="16.5" customHeight="1">
      <c r="A966" s="357" t="s">
        <v>12</v>
      </c>
      <c r="B966" s="359" t="s">
        <v>445</v>
      </c>
      <c r="C966" s="42" t="s">
        <v>7</v>
      </c>
      <c r="D966" s="25">
        <f>SUM(D967:D970)</f>
        <v>3853.5</v>
      </c>
      <c r="E966" s="25"/>
      <c r="F966" s="236"/>
      <c r="G966" s="237"/>
      <c r="H966" s="238" t="s">
        <v>449</v>
      </c>
      <c r="I966" s="239"/>
    </row>
    <row r="967" spans="1:9">
      <c r="A967" s="357"/>
      <c r="B967" s="359"/>
      <c r="C967" s="42" t="s">
        <v>8</v>
      </c>
      <c r="D967" s="25">
        <v>272.3</v>
      </c>
      <c r="E967" s="25"/>
      <c r="F967" s="236"/>
      <c r="G967" s="237"/>
      <c r="H967" s="239"/>
      <c r="I967" s="239"/>
    </row>
    <row r="968" spans="1:9">
      <c r="A968" s="357"/>
      <c r="B968" s="359"/>
      <c r="C968" s="42" t="s">
        <v>9</v>
      </c>
      <c r="D968" s="25">
        <v>3581.2</v>
      </c>
      <c r="E968" s="25"/>
      <c r="F968" s="236"/>
      <c r="G968" s="237"/>
      <c r="H968" s="239"/>
      <c r="I968" s="239"/>
    </row>
    <row r="969" spans="1:9">
      <c r="A969" s="357"/>
      <c r="B969" s="359"/>
      <c r="C969" s="42" t="s">
        <v>10</v>
      </c>
      <c r="D969" s="25"/>
      <c r="E969" s="25"/>
      <c r="F969" s="236"/>
      <c r="G969" s="237"/>
      <c r="H969" s="239"/>
      <c r="I969" s="239"/>
    </row>
    <row r="970" spans="1:9">
      <c r="A970" s="357"/>
      <c r="B970" s="359"/>
      <c r="C970" s="42" t="s">
        <v>11</v>
      </c>
      <c r="D970" s="25"/>
      <c r="E970" s="25"/>
      <c r="F970" s="236"/>
      <c r="G970" s="237"/>
      <c r="H970" s="239"/>
      <c r="I970" s="239"/>
    </row>
    <row r="971" spans="1:9" ht="16.5" customHeight="1">
      <c r="A971" s="357" t="s">
        <v>47</v>
      </c>
      <c r="B971" s="359" t="s">
        <v>446</v>
      </c>
      <c r="C971" s="42" t="s">
        <v>7</v>
      </c>
      <c r="D971" s="25">
        <v>398.2</v>
      </c>
      <c r="E971" s="25"/>
      <c r="F971" s="236"/>
      <c r="G971" s="237"/>
      <c r="H971" s="238" t="s">
        <v>449</v>
      </c>
      <c r="I971" s="239"/>
    </row>
    <row r="972" spans="1:9">
      <c r="A972" s="357"/>
      <c r="B972" s="359"/>
      <c r="C972" s="42" t="s">
        <v>8</v>
      </c>
      <c r="D972" s="25">
        <v>398.2</v>
      </c>
      <c r="E972" s="25"/>
      <c r="F972" s="236"/>
      <c r="G972" s="237"/>
      <c r="H972" s="239"/>
      <c r="I972" s="239"/>
    </row>
    <row r="973" spans="1:9">
      <c r="A973" s="357"/>
      <c r="B973" s="359"/>
      <c r="C973" s="42" t="s">
        <v>9</v>
      </c>
      <c r="D973" s="25"/>
      <c r="E973" s="25"/>
      <c r="F973" s="236"/>
      <c r="G973" s="237"/>
      <c r="H973" s="239"/>
      <c r="I973" s="239"/>
    </row>
    <row r="974" spans="1:9">
      <c r="A974" s="357"/>
      <c r="B974" s="359"/>
      <c r="C974" s="42" t="s">
        <v>10</v>
      </c>
      <c r="D974" s="25"/>
      <c r="E974" s="25"/>
      <c r="F974" s="236"/>
      <c r="G974" s="237"/>
      <c r="H974" s="239"/>
      <c r="I974" s="239"/>
    </row>
    <row r="975" spans="1:9">
      <c r="A975" s="357"/>
      <c r="B975" s="359"/>
      <c r="C975" s="42" t="s">
        <v>11</v>
      </c>
      <c r="D975" s="25"/>
      <c r="E975" s="25"/>
      <c r="F975" s="236"/>
      <c r="G975" s="237"/>
      <c r="H975" s="239"/>
      <c r="I975" s="239"/>
    </row>
    <row r="976" spans="1:9" ht="16.5" customHeight="1">
      <c r="A976" s="345" t="s">
        <v>443</v>
      </c>
      <c r="B976" s="346"/>
      <c r="C976" s="20" t="s">
        <v>7</v>
      </c>
      <c r="D976" s="21">
        <f>D961</f>
        <v>4251.7</v>
      </c>
      <c r="E976" s="21">
        <f>E961</f>
        <v>0</v>
      </c>
      <c r="F976" s="230"/>
      <c r="G976" s="231"/>
      <c r="H976" s="232"/>
      <c r="I976" s="232"/>
    </row>
    <row r="977" spans="1:9">
      <c r="A977" s="347"/>
      <c r="B977" s="229"/>
      <c r="C977" s="20" t="s">
        <v>8</v>
      </c>
      <c r="D977" s="21">
        <f t="shared" ref="D977:E980" si="30">D962</f>
        <v>670.5</v>
      </c>
      <c r="E977" s="21">
        <f t="shared" si="30"/>
        <v>0</v>
      </c>
      <c r="F977" s="230"/>
      <c r="G977" s="231"/>
      <c r="H977" s="232"/>
      <c r="I977" s="232"/>
    </row>
    <row r="978" spans="1:9">
      <c r="A978" s="347"/>
      <c r="B978" s="229"/>
      <c r="C978" s="20" t="s">
        <v>9</v>
      </c>
      <c r="D978" s="21">
        <f t="shared" si="30"/>
        <v>3581.2</v>
      </c>
      <c r="E978" s="21">
        <f t="shared" si="30"/>
        <v>0</v>
      </c>
      <c r="F978" s="230"/>
      <c r="G978" s="231"/>
      <c r="H978" s="232"/>
      <c r="I978" s="232"/>
    </row>
    <row r="979" spans="1:9">
      <c r="A979" s="347"/>
      <c r="B979" s="229"/>
      <c r="C979" s="20" t="s">
        <v>10</v>
      </c>
      <c r="D979" s="21">
        <f t="shared" si="30"/>
        <v>0</v>
      </c>
      <c r="E979" s="21">
        <f t="shared" si="30"/>
        <v>0</v>
      </c>
      <c r="F979" s="230"/>
      <c r="G979" s="231"/>
      <c r="H979" s="232"/>
      <c r="I979" s="232"/>
    </row>
    <row r="980" spans="1:9" ht="30">
      <c r="A980" s="348"/>
      <c r="B980" s="349"/>
      <c r="C980" s="20" t="s">
        <v>11</v>
      </c>
      <c r="D980" s="21">
        <f t="shared" si="30"/>
        <v>0</v>
      </c>
      <c r="E980" s="21">
        <f t="shared" si="30"/>
        <v>0</v>
      </c>
      <c r="F980" s="230"/>
      <c r="G980" s="231"/>
      <c r="H980" s="232"/>
      <c r="I980" s="232"/>
    </row>
    <row r="981" spans="1:9" ht="22.5" customHeight="1">
      <c r="A981" s="307" t="s">
        <v>964</v>
      </c>
      <c r="B981" s="307"/>
      <c r="C981" s="307"/>
      <c r="D981" s="307"/>
      <c r="E981" s="307"/>
      <c r="F981" s="307"/>
      <c r="G981" s="307"/>
      <c r="H981" s="307"/>
      <c r="I981" s="307"/>
    </row>
    <row r="982" spans="1:9" ht="22.5" customHeight="1">
      <c r="A982" s="341" t="s">
        <v>448</v>
      </c>
      <c r="B982" s="341"/>
      <c r="C982" s="341"/>
      <c r="D982" s="341"/>
      <c r="E982" s="341"/>
      <c r="F982" s="341"/>
      <c r="G982" s="341"/>
      <c r="H982" s="341"/>
      <c r="I982" s="341"/>
    </row>
    <row r="983" spans="1:9">
      <c r="A983" s="641" t="s">
        <v>801</v>
      </c>
      <c r="B983" s="642"/>
      <c r="C983" s="642"/>
      <c r="D983" s="642"/>
      <c r="E983" s="642"/>
      <c r="F983" s="642"/>
      <c r="G983" s="642"/>
      <c r="H983" s="642"/>
      <c r="I983" s="643"/>
    </row>
    <row r="984" spans="1:9" ht="17.25" customHeight="1">
      <c r="A984" s="357" t="s">
        <v>6</v>
      </c>
      <c r="B984" s="359" t="s">
        <v>802</v>
      </c>
      <c r="C984" s="42" t="s">
        <v>7</v>
      </c>
      <c r="D984" s="25">
        <f>SUM(D985:D988)</f>
        <v>908178.10000000009</v>
      </c>
      <c r="E984" s="25">
        <f>SUM(E985:E988)</f>
        <v>483431.80000000005</v>
      </c>
      <c r="F984" s="236" t="s">
        <v>803</v>
      </c>
      <c r="G984" s="237">
        <v>27435</v>
      </c>
      <c r="H984" s="238" t="s">
        <v>804</v>
      </c>
      <c r="I984" s="239"/>
    </row>
    <row r="985" spans="1:9">
      <c r="A985" s="357"/>
      <c r="B985" s="359"/>
      <c r="C985" s="42" t="s">
        <v>8</v>
      </c>
      <c r="D985" s="25">
        <f>SUM(D990,D995,D1000,D1005,D1010,D1015,D1020,D1025,D1030,D1035,D1040,D1045,D1050,D1055,D1060,D1065,D1070,D1085,D1090,D1095)</f>
        <v>23090.3</v>
      </c>
      <c r="E985" s="25">
        <f>SUM(E990,E995,E1000,E1005,E1010,E1015,E1020,E1025,E1030,E1035,E1040,E1045,E1050,E1055,E1060,E1065,E1070,E1085,E1090,E1095)</f>
        <v>11098.599999999999</v>
      </c>
      <c r="F985" s="236"/>
      <c r="G985" s="237"/>
      <c r="H985" s="239"/>
      <c r="I985" s="239"/>
    </row>
    <row r="986" spans="1:9">
      <c r="A986" s="357"/>
      <c r="B986" s="359"/>
      <c r="C986" s="42" t="s">
        <v>9</v>
      </c>
      <c r="D986" s="25">
        <f t="shared" ref="D986:E986" si="31">SUM(D991,D996,D1001,D1006,D1011,D1016,D1021,D1026,D1031,D1036,D1041,D1046,D1051,D1056,D1061,D1066,D1071,D1086,D1091,D1096)</f>
        <v>664011.9</v>
      </c>
      <c r="E986" s="25">
        <f t="shared" si="31"/>
        <v>362804.00000000006</v>
      </c>
      <c r="F986" s="236"/>
      <c r="G986" s="237"/>
      <c r="H986" s="239"/>
      <c r="I986" s="239"/>
    </row>
    <row r="987" spans="1:9" ht="30.75" customHeight="1">
      <c r="A987" s="357"/>
      <c r="B987" s="359"/>
      <c r="C987" s="42" t="s">
        <v>10</v>
      </c>
      <c r="D987" s="25">
        <f t="shared" ref="D987:E987" si="32">SUM(D992,D997,D1002,D1007,D1012,D1017,D1022,D1027,D1032,D1037,D1042,D1047,D1052,D1057,D1062,D1067,D1072,D1087,D1092,D1097)</f>
        <v>221075.9</v>
      </c>
      <c r="E987" s="25">
        <f t="shared" si="32"/>
        <v>109529.20000000001</v>
      </c>
      <c r="F987" s="236"/>
      <c r="G987" s="237"/>
      <c r="H987" s="239"/>
      <c r="I987" s="239"/>
    </row>
    <row r="988" spans="1:9" ht="42.75" customHeight="1">
      <c r="A988" s="357"/>
      <c r="B988" s="359"/>
      <c r="C988" s="42" t="s">
        <v>11</v>
      </c>
      <c r="D988" s="25">
        <f t="shared" ref="D988:E988" si="33">SUM(D993,D998,D1003,D1008,D1013,D1018,D1023,D1028,D1033,D1038,D1043,D1048,D1053,D1058,D1063,D1068,D1073,D1088,D1093,D1098)</f>
        <v>0</v>
      </c>
      <c r="E988" s="25">
        <f t="shared" si="33"/>
        <v>0</v>
      </c>
      <c r="F988" s="236"/>
      <c r="G988" s="237"/>
      <c r="H988" s="239"/>
      <c r="I988" s="239"/>
    </row>
    <row r="989" spans="1:9">
      <c r="A989" s="357" t="s">
        <v>12</v>
      </c>
      <c r="B989" s="359" t="s">
        <v>805</v>
      </c>
      <c r="C989" s="42" t="s">
        <v>7</v>
      </c>
      <c r="D989" s="25">
        <v>47</v>
      </c>
      <c r="E989" s="25"/>
      <c r="F989" s="236"/>
      <c r="G989" s="237"/>
      <c r="H989" s="238" t="s">
        <v>911</v>
      </c>
      <c r="I989" s="239"/>
    </row>
    <row r="990" spans="1:9">
      <c r="A990" s="357"/>
      <c r="B990" s="359"/>
      <c r="C990" s="42" t="s">
        <v>8</v>
      </c>
      <c r="D990" s="25"/>
      <c r="E990" s="25"/>
      <c r="F990" s="236"/>
      <c r="G990" s="237"/>
      <c r="H990" s="239"/>
      <c r="I990" s="239"/>
    </row>
    <row r="991" spans="1:9">
      <c r="A991" s="357"/>
      <c r="B991" s="359"/>
      <c r="C991" s="42" t="s">
        <v>9</v>
      </c>
      <c r="D991" s="25"/>
      <c r="E991" s="25"/>
      <c r="F991" s="236"/>
      <c r="G991" s="237"/>
      <c r="H991" s="239"/>
      <c r="I991" s="239"/>
    </row>
    <row r="992" spans="1:9">
      <c r="A992" s="357"/>
      <c r="B992" s="359"/>
      <c r="C992" s="42" t="s">
        <v>10</v>
      </c>
      <c r="D992" s="25">
        <v>47</v>
      </c>
      <c r="E992" s="25"/>
      <c r="F992" s="236"/>
      <c r="G992" s="237"/>
      <c r="H992" s="239"/>
      <c r="I992" s="239"/>
    </row>
    <row r="993" spans="1:9">
      <c r="A993" s="357"/>
      <c r="B993" s="359"/>
      <c r="C993" s="42" t="s">
        <v>11</v>
      </c>
      <c r="D993" s="25"/>
      <c r="E993" s="25"/>
      <c r="F993" s="236"/>
      <c r="G993" s="237"/>
      <c r="H993" s="239"/>
      <c r="I993" s="239"/>
    </row>
    <row r="994" spans="1:9">
      <c r="A994" s="357" t="s">
        <v>47</v>
      </c>
      <c r="B994" s="359" t="s">
        <v>806</v>
      </c>
      <c r="C994" s="42" t="s">
        <v>7</v>
      </c>
      <c r="D994" s="25">
        <v>823.2</v>
      </c>
      <c r="E994" s="25">
        <v>257.2</v>
      </c>
      <c r="F994" s="236"/>
      <c r="G994" s="237"/>
      <c r="H994" s="238"/>
      <c r="I994" s="239"/>
    </row>
    <row r="995" spans="1:9">
      <c r="A995" s="357"/>
      <c r="B995" s="359"/>
      <c r="C995" s="42" t="s">
        <v>8</v>
      </c>
      <c r="D995" s="25"/>
      <c r="E995" s="25"/>
      <c r="F995" s="236"/>
      <c r="G995" s="237"/>
      <c r="H995" s="239"/>
      <c r="I995" s="239"/>
    </row>
    <row r="996" spans="1:9">
      <c r="A996" s="357"/>
      <c r="B996" s="359"/>
      <c r="C996" s="42" t="s">
        <v>9</v>
      </c>
      <c r="D996" s="25"/>
      <c r="E996" s="25"/>
      <c r="F996" s="236"/>
      <c r="G996" s="237"/>
      <c r="H996" s="239"/>
      <c r="I996" s="239"/>
    </row>
    <row r="997" spans="1:9">
      <c r="A997" s="357"/>
      <c r="B997" s="359"/>
      <c r="C997" s="42" t="s">
        <v>10</v>
      </c>
      <c r="D997" s="25">
        <v>823.2</v>
      </c>
      <c r="E997" s="25">
        <v>257.2</v>
      </c>
      <c r="F997" s="236"/>
      <c r="G997" s="237"/>
      <c r="H997" s="239"/>
      <c r="I997" s="239"/>
    </row>
    <row r="998" spans="1:9">
      <c r="A998" s="357"/>
      <c r="B998" s="359"/>
      <c r="C998" s="42" t="s">
        <v>11</v>
      </c>
      <c r="D998" s="25"/>
      <c r="E998" s="25"/>
      <c r="F998" s="236"/>
      <c r="G998" s="237"/>
      <c r="H998" s="239"/>
      <c r="I998" s="239"/>
    </row>
    <row r="999" spans="1:9">
      <c r="A999" s="357" t="s">
        <v>49</v>
      </c>
      <c r="B999" s="359" t="s">
        <v>807</v>
      </c>
      <c r="C999" s="42" t="s">
        <v>7</v>
      </c>
      <c r="D999" s="25">
        <v>25859</v>
      </c>
      <c r="E999" s="25">
        <v>25726.5</v>
      </c>
      <c r="F999" s="236"/>
      <c r="G999" s="237"/>
      <c r="H999" s="238"/>
      <c r="I999" s="239"/>
    </row>
    <row r="1000" spans="1:9">
      <c r="A1000" s="357"/>
      <c r="B1000" s="359"/>
      <c r="C1000" s="42" t="s">
        <v>8</v>
      </c>
      <c r="D1000" s="25"/>
      <c r="E1000" s="25"/>
      <c r="F1000" s="236"/>
      <c r="G1000" s="237"/>
      <c r="H1000" s="239"/>
      <c r="I1000" s="239"/>
    </row>
    <row r="1001" spans="1:9">
      <c r="A1001" s="357"/>
      <c r="B1001" s="359"/>
      <c r="C1001" s="42" t="s">
        <v>9</v>
      </c>
      <c r="D1001" s="25"/>
      <c r="E1001" s="25"/>
      <c r="F1001" s="236"/>
      <c r="G1001" s="237"/>
      <c r="H1001" s="239"/>
      <c r="I1001" s="239"/>
    </row>
    <row r="1002" spans="1:9">
      <c r="A1002" s="357"/>
      <c r="B1002" s="359"/>
      <c r="C1002" s="42" t="s">
        <v>10</v>
      </c>
      <c r="D1002" s="25">
        <v>25859</v>
      </c>
      <c r="E1002" s="25">
        <v>25726.5</v>
      </c>
      <c r="F1002" s="236"/>
      <c r="G1002" s="237"/>
      <c r="H1002" s="239"/>
      <c r="I1002" s="239"/>
    </row>
    <row r="1003" spans="1:9">
      <c r="A1003" s="357"/>
      <c r="B1003" s="359"/>
      <c r="C1003" s="42" t="s">
        <v>11</v>
      </c>
      <c r="D1003" s="25"/>
      <c r="E1003" s="25"/>
      <c r="F1003" s="236"/>
      <c r="G1003" s="237"/>
      <c r="H1003" s="239"/>
      <c r="I1003" s="239"/>
    </row>
    <row r="1004" spans="1:9">
      <c r="A1004" s="357" t="s">
        <v>51</v>
      </c>
      <c r="B1004" s="359" t="s">
        <v>808</v>
      </c>
      <c r="C1004" s="42" t="s">
        <v>7</v>
      </c>
      <c r="D1004" s="25">
        <f>SUM(D1005:D1008)</f>
        <v>379778.7</v>
      </c>
      <c r="E1004" s="25">
        <f>SUM(E1005:E1008)</f>
        <v>190936.9</v>
      </c>
      <c r="F1004" s="236"/>
      <c r="G1004" s="237"/>
      <c r="H1004" s="238" t="s">
        <v>910</v>
      </c>
      <c r="I1004" s="239"/>
    </row>
    <row r="1005" spans="1:9">
      <c r="A1005" s="357"/>
      <c r="B1005" s="359"/>
      <c r="C1005" s="42" t="s">
        <v>8</v>
      </c>
      <c r="D1005" s="25"/>
      <c r="E1005" s="25"/>
      <c r="F1005" s="236"/>
      <c r="G1005" s="237"/>
      <c r="H1005" s="239"/>
      <c r="I1005" s="239"/>
    </row>
    <row r="1006" spans="1:9">
      <c r="A1006" s="357"/>
      <c r="B1006" s="359"/>
      <c r="C1006" s="42" t="s">
        <v>9</v>
      </c>
      <c r="D1006" s="25">
        <v>252492</v>
      </c>
      <c r="E1006" s="25">
        <v>140391</v>
      </c>
      <c r="F1006" s="236"/>
      <c r="G1006" s="237"/>
      <c r="H1006" s="239"/>
      <c r="I1006" s="239"/>
    </row>
    <row r="1007" spans="1:9">
      <c r="A1007" s="357"/>
      <c r="B1007" s="359"/>
      <c r="C1007" s="42" t="s">
        <v>10</v>
      </c>
      <c r="D1007" s="25">
        <v>127286.7</v>
      </c>
      <c r="E1007" s="25">
        <v>50545.9</v>
      </c>
      <c r="F1007" s="236"/>
      <c r="G1007" s="237"/>
      <c r="H1007" s="239"/>
      <c r="I1007" s="239"/>
    </row>
    <row r="1008" spans="1:9">
      <c r="A1008" s="357"/>
      <c r="B1008" s="359"/>
      <c r="C1008" s="42" t="s">
        <v>11</v>
      </c>
      <c r="D1008" s="25"/>
      <c r="E1008" s="25"/>
      <c r="F1008" s="236"/>
      <c r="G1008" s="237"/>
      <c r="H1008" s="239"/>
      <c r="I1008" s="239"/>
    </row>
    <row r="1009" spans="1:9">
      <c r="A1009" s="357" t="s">
        <v>53</v>
      </c>
      <c r="B1009" s="359" t="s">
        <v>809</v>
      </c>
      <c r="C1009" s="42" t="s">
        <v>7</v>
      </c>
      <c r="D1009" s="25">
        <v>164730</v>
      </c>
      <c r="E1009" s="25">
        <v>91275</v>
      </c>
      <c r="F1009" s="236"/>
      <c r="G1009" s="237"/>
      <c r="H1009" s="238" t="s">
        <v>909</v>
      </c>
      <c r="I1009" s="239"/>
    </row>
    <row r="1010" spans="1:9">
      <c r="A1010" s="357"/>
      <c r="B1010" s="359"/>
      <c r="C1010" s="42" t="s">
        <v>8</v>
      </c>
      <c r="D1010" s="25"/>
      <c r="E1010" s="25"/>
      <c r="F1010" s="236"/>
      <c r="G1010" s="237"/>
      <c r="H1010" s="239"/>
      <c r="I1010" s="239"/>
    </row>
    <row r="1011" spans="1:9">
      <c r="A1011" s="357"/>
      <c r="B1011" s="359"/>
      <c r="C1011" s="42" t="s">
        <v>9</v>
      </c>
      <c r="D1011" s="25">
        <v>164730</v>
      </c>
      <c r="E1011" s="25">
        <v>91275.4</v>
      </c>
      <c r="F1011" s="236"/>
      <c r="G1011" s="237"/>
      <c r="H1011" s="239"/>
      <c r="I1011" s="239"/>
    </row>
    <row r="1012" spans="1:9">
      <c r="A1012" s="357"/>
      <c r="B1012" s="359"/>
      <c r="C1012" s="42" t="s">
        <v>10</v>
      </c>
      <c r="F1012" s="236"/>
      <c r="G1012" s="237"/>
      <c r="H1012" s="239"/>
      <c r="I1012" s="239"/>
    </row>
    <row r="1013" spans="1:9">
      <c r="A1013" s="357"/>
      <c r="B1013" s="359"/>
      <c r="C1013" s="42" t="s">
        <v>11</v>
      </c>
      <c r="D1013" s="25"/>
      <c r="E1013" s="25"/>
      <c r="F1013" s="236"/>
      <c r="G1013" s="237"/>
      <c r="H1013" s="239"/>
      <c r="I1013" s="239"/>
    </row>
    <row r="1014" spans="1:9">
      <c r="A1014" s="357" t="s">
        <v>55</v>
      </c>
      <c r="B1014" s="359" t="s">
        <v>810</v>
      </c>
      <c r="C1014" s="42" t="s">
        <v>7</v>
      </c>
      <c r="D1014" s="25">
        <v>69338</v>
      </c>
      <c r="E1014" s="25">
        <v>34772</v>
      </c>
      <c r="F1014" s="236"/>
      <c r="G1014" s="237"/>
      <c r="H1014" s="238"/>
      <c r="I1014" s="239"/>
    </row>
    <row r="1015" spans="1:9">
      <c r="A1015" s="357"/>
      <c r="B1015" s="359"/>
      <c r="C1015" s="42" t="s">
        <v>8</v>
      </c>
      <c r="D1015" s="25"/>
      <c r="E1015" s="25"/>
      <c r="F1015" s="236"/>
      <c r="G1015" s="237"/>
      <c r="H1015" s="239"/>
      <c r="I1015" s="239"/>
    </row>
    <row r="1016" spans="1:9">
      <c r="A1016" s="357"/>
      <c r="B1016" s="359"/>
      <c r="C1016" s="42" t="s">
        <v>9</v>
      </c>
      <c r="D1016" s="25">
        <v>69338</v>
      </c>
      <c r="E1016" s="25">
        <v>34772</v>
      </c>
      <c r="F1016" s="236"/>
      <c r="G1016" s="237"/>
      <c r="H1016" s="239"/>
      <c r="I1016" s="239"/>
    </row>
    <row r="1017" spans="1:9">
      <c r="A1017" s="357"/>
      <c r="B1017" s="359"/>
      <c r="C1017" s="42" t="s">
        <v>10</v>
      </c>
      <c r="D1017" s="25"/>
      <c r="E1017" s="25"/>
      <c r="F1017" s="236"/>
      <c r="G1017" s="237"/>
      <c r="H1017" s="239"/>
      <c r="I1017" s="239"/>
    </row>
    <row r="1018" spans="1:9">
      <c r="A1018" s="357"/>
      <c r="B1018" s="359"/>
      <c r="C1018" s="42" t="s">
        <v>11</v>
      </c>
      <c r="D1018" s="25"/>
      <c r="E1018" s="25"/>
      <c r="F1018" s="236"/>
      <c r="G1018" s="237"/>
      <c r="H1018" s="239"/>
      <c r="I1018" s="239"/>
    </row>
    <row r="1019" spans="1:9">
      <c r="A1019" s="357" t="s">
        <v>57</v>
      </c>
      <c r="B1019" s="359" t="s">
        <v>811</v>
      </c>
      <c r="C1019" s="42" t="s">
        <v>7</v>
      </c>
      <c r="D1019" s="25">
        <v>76877</v>
      </c>
      <c r="E1019" s="25">
        <v>41707.9</v>
      </c>
      <c r="F1019" s="236"/>
      <c r="G1019" s="237"/>
      <c r="H1019" s="238" t="s">
        <v>908</v>
      </c>
      <c r="I1019" s="239"/>
    </row>
    <row r="1020" spans="1:9">
      <c r="A1020" s="357"/>
      <c r="B1020" s="359"/>
      <c r="C1020" s="42" t="s">
        <v>8</v>
      </c>
      <c r="D1020" s="25"/>
      <c r="E1020" s="25"/>
      <c r="F1020" s="236"/>
      <c r="G1020" s="237"/>
      <c r="H1020" s="239"/>
      <c r="I1020" s="239"/>
    </row>
    <row r="1021" spans="1:9">
      <c r="A1021" s="357"/>
      <c r="B1021" s="359"/>
      <c r="C1021" s="42" t="s">
        <v>9</v>
      </c>
      <c r="D1021" s="25">
        <v>76877</v>
      </c>
      <c r="E1021" s="25">
        <v>41707.9</v>
      </c>
      <c r="F1021" s="236"/>
      <c r="G1021" s="237"/>
      <c r="H1021" s="239"/>
      <c r="I1021" s="239"/>
    </row>
    <row r="1022" spans="1:9">
      <c r="A1022" s="357"/>
      <c r="B1022" s="359"/>
      <c r="C1022" s="42" t="s">
        <v>10</v>
      </c>
      <c r="D1022" s="25"/>
      <c r="E1022" s="25"/>
      <c r="F1022" s="236"/>
      <c r="G1022" s="237"/>
      <c r="H1022" s="239"/>
      <c r="I1022" s="239"/>
    </row>
    <row r="1023" spans="1:9">
      <c r="A1023" s="357"/>
      <c r="B1023" s="359"/>
      <c r="C1023" s="42" t="s">
        <v>11</v>
      </c>
      <c r="D1023" s="25"/>
      <c r="E1023" s="25"/>
      <c r="F1023" s="236"/>
      <c r="G1023" s="237"/>
      <c r="H1023" s="239"/>
      <c r="I1023" s="239"/>
    </row>
    <row r="1024" spans="1:9">
      <c r="A1024" s="357" t="s">
        <v>59</v>
      </c>
      <c r="B1024" s="359" t="s">
        <v>812</v>
      </c>
      <c r="C1024" s="42" t="s">
        <v>7</v>
      </c>
      <c r="D1024" s="25">
        <v>49780</v>
      </c>
      <c r="E1024" s="25">
        <v>29902.799999999999</v>
      </c>
      <c r="F1024" s="236"/>
      <c r="G1024" s="237"/>
      <c r="H1024" s="238" t="s">
        <v>908</v>
      </c>
      <c r="I1024" s="239"/>
    </row>
    <row r="1025" spans="1:9">
      <c r="A1025" s="357"/>
      <c r="B1025" s="359"/>
      <c r="C1025" s="42" t="s">
        <v>8</v>
      </c>
      <c r="D1025" s="25"/>
      <c r="E1025" s="25"/>
      <c r="F1025" s="236"/>
      <c r="G1025" s="237"/>
      <c r="H1025" s="239"/>
      <c r="I1025" s="239"/>
    </row>
    <row r="1026" spans="1:9">
      <c r="A1026" s="357"/>
      <c r="B1026" s="359"/>
      <c r="C1026" s="42" t="s">
        <v>9</v>
      </c>
      <c r="D1026" s="25">
        <v>49780</v>
      </c>
      <c r="E1026" s="25">
        <v>29902.799999999999</v>
      </c>
      <c r="F1026" s="236"/>
      <c r="G1026" s="237"/>
      <c r="H1026" s="239"/>
      <c r="I1026" s="239"/>
    </row>
    <row r="1027" spans="1:9">
      <c r="A1027" s="357"/>
      <c r="B1027" s="359"/>
      <c r="C1027" s="42" t="s">
        <v>10</v>
      </c>
      <c r="D1027" s="25"/>
      <c r="E1027" s="25"/>
      <c r="F1027" s="236"/>
      <c r="G1027" s="237"/>
      <c r="H1027" s="239"/>
      <c r="I1027" s="239"/>
    </row>
    <row r="1028" spans="1:9">
      <c r="A1028" s="357"/>
      <c r="B1028" s="359"/>
      <c r="C1028" s="42" t="s">
        <v>11</v>
      </c>
      <c r="D1028" s="25"/>
      <c r="E1028" s="25"/>
      <c r="F1028" s="236"/>
      <c r="G1028" s="237"/>
      <c r="H1028" s="239"/>
      <c r="I1028" s="239"/>
    </row>
    <row r="1029" spans="1:9">
      <c r="A1029" s="357" t="s">
        <v>61</v>
      </c>
      <c r="B1029" s="359" t="s">
        <v>813</v>
      </c>
      <c r="C1029" s="42" t="s">
        <v>7</v>
      </c>
      <c r="D1029" s="25">
        <v>39731</v>
      </c>
      <c r="E1029" s="25">
        <v>20911.8</v>
      </c>
      <c r="F1029" s="236"/>
      <c r="G1029" s="237"/>
      <c r="H1029" s="238" t="s">
        <v>908</v>
      </c>
      <c r="I1029" s="239"/>
    </row>
    <row r="1030" spans="1:9">
      <c r="A1030" s="357"/>
      <c r="B1030" s="359"/>
      <c r="C1030" s="42" t="s">
        <v>8</v>
      </c>
      <c r="D1030" s="25"/>
      <c r="E1030" s="25"/>
      <c r="F1030" s="236"/>
      <c r="G1030" s="237"/>
      <c r="H1030" s="239"/>
      <c r="I1030" s="239"/>
    </row>
    <row r="1031" spans="1:9">
      <c r="A1031" s="357"/>
      <c r="B1031" s="359"/>
      <c r="C1031" s="42" t="s">
        <v>9</v>
      </c>
      <c r="D1031" s="25"/>
      <c r="E1031" s="25"/>
      <c r="F1031" s="236"/>
      <c r="G1031" s="237"/>
      <c r="H1031" s="239"/>
      <c r="I1031" s="239"/>
    </row>
    <row r="1032" spans="1:9">
      <c r="A1032" s="357"/>
      <c r="B1032" s="359"/>
      <c r="C1032" s="42" t="s">
        <v>10</v>
      </c>
      <c r="D1032" s="25">
        <v>39731</v>
      </c>
      <c r="E1032" s="25">
        <v>20911.8</v>
      </c>
      <c r="F1032" s="236"/>
      <c r="G1032" s="237"/>
      <c r="H1032" s="239"/>
      <c r="I1032" s="239"/>
    </row>
    <row r="1033" spans="1:9">
      <c r="A1033" s="357"/>
      <c r="B1033" s="359"/>
      <c r="C1033" s="42" t="s">
        <v>11</v>
      </c>
      <c r="D1033" s="25"/>
      <c r="E1033" s="25"/>
      <c r="F1033" s="236"/>
      <c r="G1033" s="237"/>
      <c r="H1033" s="239"/>
      <c r="I1033" s="239"/>
    </row>
    <row r="1034" spans="1:9">
      <c r="A1034" s="357" t="s">
        <v>815</v>
      </c>
      <c r="B1034" s="359" t="s">
        <v>814</v>
      </c>
      <c r="C1034" s="42" t="s">
        <v>7</v>
      </c>
      <c r="D1034" s="25">
        <v>3580</v>
      </c>
      <c r="E1034" s="25">
        <v>2089.8000000000002</v>
      </c>
      <c r="F1034" s="236"/>
      <c r="G1034" s="237"/>
      <c r="H1034" s="238"/>
      <c r="I1034" s="239"/>
    </row>
    <row r="1035" spans="1:9">
      <c r="A1035" s="357"/>
      <c r="B1035" s="359"/>
      <c r="C1035" s="42" t="s">
        <v>8</v>
      </c>
      <c r="D1035" s="25"/>
      <c r="E1035" s="25"/>
      <c r="F1035" s="236"/>
      <c r="G1035" s="237"/>
      <c r="H1035" s="239"/>
      <c r="I1035" s="239"/>
    </row>
    <row r="1036" spans="1:9">
      <c r="A1036" s="357"/>
      <c r="B1036" s="359"/>
      <c r="C1036" s="42" t="s">
        <v>9</v>
      </c>
      <c r="D1036" s="25"/>
      <c r="E1036" s="25"/>
      <c r="F1036" s="236"/>
      <c r="G1036" s="237"/>
      <c r="H1036" s="239"/>
      <c r="I1036" s="239"/>
    </row>
    <row r="1037" spans="1:9">
      <c r="A1037" s="357"/>
      <c r="B1037" s="359"/>
      <c r="C1037" s="42" t="s">
        <v>10</v>
      </c>
      <c r="D1037" s="25">
        <v>3580</v>
      </c>
      <c r="E1037" s="25">
        <v>2089.8000000000002</v>
      </c>
      <c r="F1037" s="236"/>
      <c r="G1037" s="237"/>
      <c r="H1037" s="239"/>
      <c r="I1037" s="239"/>
    </row>
    <row r="1038" spans="1:9">
      <c r="A1038" s="357"/>
      <c r="B1038" s="359"/>
      <c r="C1038" s="42" t="s">
        <v>11</v>
      </c>
      <c r="D1038" s="25"/>
      <c r="E1038" s="25"/>
      <c r="F1038" s="236"/>
      <c r="G1038" s="237"/>
      <c r="H1038" s="239"/>
      <c r="I1038" s="239"/>
    </row>
    <row r="1039" spans="1:9">
      <c r="A1039" s="357" t="s">
        <v>816</v>
      </c>
      <c r="B1039" s="359" t="s">
        <v>828</v>
      </c>
      <c r="C1039" s="42" t="s">
        <v>7</v>
      </c>
      <c r="D1039" s="25">
        <f>SUM(D1040:D1043)</f>
        <v>48519</v>
      </c>
      <c r="E1039" s="25">
        <f>SUM(E1040:E1043)</f>
        <v>23041</v>
      </c>
      <c r="F1039" s="236"/>
      <c r="G1039" s="237"/>
      <c r="H1039" s="238"/>
      <c r="I1039" s="239"/>
    </row>
    <row r="1040" spans="1:9">
      <c r="A1040" s="357"/>
      <c r="B1040" s="359"/>
      <c r="C1040" s="42" t="s">
        <v>8</v>
      </c>
      <c r="D1040" s="25"/>
      <c r="E1040" s="25"/>
      <c r="F1040" s="236"/>
      <c r="G1040" s="237"/>
      <c r="H1040" s="239"/>
      <c r="I1040" s="239"/>
    </row>
    <row r="1041" spans="1:9">
      <c r="A1041" s="357"/>
      <c r="B1041" s="359"/>
      <c r="C1041" s="42" t="s">
        <v>9</v>
      </c>
      <c r="D1041" s="25">
        <v>28778</v>
      </c>
      <c r="E1041" s="25">
        <v>15025</v>
      </c>
      <c r="F1041" s="236"/>
      <c r="G1041" s="237"/>
      <c r="H1041" s="239"/>
      <c r="I1041" s="239"/>
    </row>
    <row r="1042" spans="1:9">
      <c r="A1042" s="357"/>
      <c r="B1042" s="359"/>
      <c r="C1042" s="42" t="s">
        <v>10</v>
      </c>
      <c r="D1042" s="25">
        <v>19741</v>
      </c>
      <c r="E1042" s="25">
        <v>8016</v>
      </c>
      <c r="F1042" s="236"/>
      <c r="G1042" s="237"/>
      <c r="H1042" s="239"/>
      <c r="I1042" s="239"/>
    </row>
    <row r="1043" spans="1:9">
      <c r="A1043" s="357"/>
      <c r="B1043" s="359"/>
      <c r="C1043" s="42" t="s">
        <v>11</v>
      </c>
      <c r="D1043" s="25"/>
      <c r="E1043" s="25"/>
      <c r="F1043" s="236"/>
      <c r="G1043" s="237"/>
      <c r="H1043" s="239"/>
      <c r="I1043" s="239"/>
    </row>
    <row r="1044" spans="1:9">
      <c r="A1044" s="357" t="s">
        <v>817</v>
      </c>
      <c r="B1044" s="359" t="s">
        <v>829</v>
      </c>
      <c r="C1044" s="42" t="s">
        <v>7</v>
      </c>
      <c r="D1044" s="25">
        <v>12180</v>
      </c>
      <c r="E1044" s="25">
        <v>7555</v>
      </c>
      <c r="F1044" s="236"/>
      <c r="G1044" s="237"/>
      <c r="H1044" s="238" t="s">
        <v>908</v>
      </c>
      <c r="I1044" s="239"/>
    </row>
    <row r="1045" spans="1:9">
      <c r="A1045" s="357"/>
      <c r="B1045" s="359"/>
      <c r="C1045" s="42" t="s">
        <v>8</v>
      </c>
      <c r="D1045" s="25">
        <v>12180</v>
      </c>
      <c r="E1045" s="25">
        <v>7555</v>
      </c>
      <c r="F1045" s="236"/>
      <c r="G1045" s="237"/>
      <c r="H1045" s="239"/>
      <c r="I1045" s="239"/>
    </row>
    <row r="1046" spans="1:9">
      <c r="A1046" s="357"/>
      <c r="B1046" s="359"/>
      <c r="C1046" s="42" t="s">
        <v>9</v>
      </c>
      <c r="D1046" s="25"/>
      <c r="E1046" s="25"/>
      <c r="F1046" s="236"/>
      <c r="G1046" s="237"/>
      <c r="H1046" s="239"/>
      <c r="I1046" s="239"/>
    </row>
    <row r="1047" spans="1:9">
      <c r="A1047" s="357"/>
      <c r="B1047" s="359"/>
      <c r="C1047" s="42" t="s">
        <v>10</v>
      </c>
      <c r="D1047" s="25"/>
      <c r="E1047" s="25"/>
      <c r="F1047" s="236"/>
      <c r="G1047" s="237"/>
      <c r="H1047" s="239"/>
      <c r="I1047" s="239"/>
    </row>
    <row r="1048" spans="1:9">
      <c r="A1048" s="357"/>
      <c r="B1048" s="359"/>
      <c r="C1048" s="42" t="s">
        <v>11</v>
      </c>
      <c r="D1048" s="25"/>
      <c r="E1048" s="25"/>
      <c r="F1048" s="236"/>
      <c r="G1048" s="237"/>
      <c r="H1048" s="239"/>
      <c r="I1048" s="239"/>
    </row>
    <row r="1049" spans="1:9">
      <c r="A1049" s="357" t="s">
        <v>818</v>
      </c>
      <c r="B1049" s="359" t="s">
        <v>830</v>
      </c>
      <c r="C1049" s="42" t="s">
        <v>7</v>
      </c>
      <c r="D1049" s="25">
        <v>609</v>
      </c>
      <c r="E1049" s="25">
        <v>162.19999999999999</v>
      </c>
      <c r="F1049" s="236"/>
      <c r="G1049" s="237"/>
      <c r="H1049" s="238"/>
      <c r="I1049" s="239"/>
    </row>
    <row r="1050" spans="1:9">
      <c r="A1050" s="357"/>
      <c r="B1050" s="359"/>
      <c r="C1050" s="42" t="s">
        <v>8</v>
      </c>
      <c r="D1050" s="25">
        <v>609</v>
      </c>
      <c r="E1050" s="25">
        <v>162.19999999999999</v>
      </c>
      <c r="F1050" s="236"/>
      <c r="G1050" s="237"/>
      <c r="H1050" s="239"/>
      <c r="I1050" s="239"/>
    </row>
    <row r="1051" spans="1:9">
      <c r="A1051" s="357"/>
      <c r="B1051" s="359"/>
      <c r="C1051" s="42" t="s">
        <v>9</v>
      </c>
      <c r="D1051" s="25"/>
      <c r="E1051" s="25"/>
      <c r="F1051" s="236"/>
      <c r="G1051" s="237"/>
      <c r="H1051" s="239"/>
      <c r="I1051" s="239"/>
    </row>
    <row r="1052" spans="1:9">
      <c r="A1052" s="357"/>
      <c r="B1052" s="359"/>
      <c r="C1052" s="42" t="s">
        <v>10</v>
      </c>
      <c r="D1052" s="25"/>
      <c r="E1052" s="25"/>
      <c r="F1052" s="236"/>
      <c r="G1052" s="237"/>
      <c r="H1052" s="239"/>
      <c r="I1052" s="239"/>
    </row>
    <row r="1053" spans="1:9">
      <c r="A1053" s="357"/>
      <c r="B1053" s="359"/>
      <c r="C1053" s="42" t="s">
        <v>11</v>
      </c>
      <c r="D1053" s="25"/>
      <c r="E1053" s="25"/>
      <c r="F1053" s="236"/>
      <c r="G1053" s="237"/>
      <c r="H1053" s="239"/>
      <c r="I1053" s="239"/>
    </row>
    <row r="1054" spans="1:9">
      <c r="A1054" s="357" t="s">
        <v>819</v>
      </c>
      <c r="B1054" s="359" t="s">
        <v>831</v>
      </c>
      <c r="C1054" s="42" t="s">
        <v>7</v>
      </c>
      <c r="D1054" s="25"/>
      <c r="E1054" s="25"/>
      <c r="F1054" s="236"/>
      <c r="G1054" s="237"/>
      <c r="H1054" s="238"/>
      <c r="I1054" s="239"/>
    </row>
    <row r="1055" spans="1:9">
      <c r="A1055" s="357"/>
      <c r="B1055" s="359"/>
      <c r="C1055" s="42" t="s">
        <v>8</v>
      </c>
      <c r="D1055" s="25"/>
      <c r="E1055" s="25"/>
      <c r="F1055" s="236"/>
      <c r="G1055" s="237"/>
      <c r="H1055" s="239"/>
      <c r="I1055" s="239"/>
    </row>
    <row r="1056" spans="1:9">
      <c r="A1056" s="357"/>
      <c r="B1056" s="359"/>
      <c r="C1056" s="42" t="s">
        <v>9</v>
      </c>
      <c r="D1056" s="25"/>
      <c r="E1056" s="25"/>
      <c r="F1056" s="236"/>
      <c r="G1056" s="237"/>
      <c r="H1056" s="239"/>
      <c r="I1056" s="239"/>
    </row>
    <row r="1057" spans="1:9">
      <c r="A1057" s="357"/>
      <c r="B1057" s="359"/>
      <c r="C1057" s="42" t="s">
        <v>10</v>
      </c>
      <c r="D1057" s="25"/>
      <c r="E1057" s="25"/>
      <c r="F1057" s="236"/>
      <c r="G1057" s="237"/>
      <c r="H1057" s="239"/>
      <c r="I1057" s="239"/>
    </row>
    <row r="1058" spans="1:9">
      <c r="A1058" s="357"/>
      <c r="B1058" s="359"/>
      <c r="C1058" s="42" t="s">
        <v>11</v>
      </c>
      <c r="D1058" s="25"/>
      <c r="E1058" s="25"/>
      <c r="F1058" s="236"/>
      <c r="G1058" s="237"/>
      <c r="H1058" s="239"/>
      <c r="I1058" s="239"/>
    </row>
    <row r="1059" spans="1:9">
      <c r="A1059" s="357" t="s">
        <v>820</v>
      </c>
      <c r="B1059" s="359" t="s">
        <v>832</v>
      </c>
      <c r="C1059" s="42" t="s">
        <v>7</v>
      </c>
      <c r="D1059" s="25">
        <v>615.79999999999995</v>
      </c>
      <c r="E1059" s="25">
        <v>160.1</v>
      </c>
      <c r="F1059" s="236"/>
      <c r="G1059" s="237"/>
      <c r="H1059" s="238" t="s">
        <v>907</v>
      </c>
      <c r="I1059" s="239"/>
    </row>
    <row r="1060" spans="1:9">
      <c r="A1060" s="357"/>
      <c r="B1060" s="359"/>
      <c r="C1060" s="42" t="s">
        <v>8</v>
      </c>
      <c r="D1060" s="25">
        <v>615.79999999999995</v>
      </c>
      <c r="E1060" s="25">
        <v>160.1</v>
      </c>
      <c r="F1060" s="236"/>
      <c r="G1060" s="237"/>
      <c r="H1060" s="239"/>
      <c r="I1060" s="239"/>
    </row>
    <row r="1061" spans="1:9">
      <c r="A1061" s="357"/>
      <c r="B1061" s="359"/>
      <c r="C1061" s="42" t="s">
        <v>9</v>
      </c>
      <c r="D1061" s="25"/>
      <c r="E1061" s="25"/>
      <c r="F1061" s="236"/>
      <c r="G1061" s="237"/>
      <c r="H1061" s="239"/>
      <c r="I1061" s="239"/>
    </row>
    <row r="1062" spans="1:9">
      <c r="A1062" s="357"/>
      <c r="B1062" s="359"/>
      <c r="C1062" s="42" t="s">
        <v>10</v>
      </c>
      <c r="D1062" s="25"/>
      <c r="E1062" s="25"/>
      <c r="F1062" s="236"/>
      <c r="G1062" s="237"/>
      <c r="H1062" s="239"/>
      <c r="I1062" s="239"/>
    </row>
    <row r="1063" spans="1:9">
      <c r="A1063" s="357"/>
      <c r="B1063" s="359"/>
      <c r="C1063" s="42" t="s">
        <v>11</v>
      </c>
      <c r="D1063" s="25"/>
      <c r="E1063" s="25"/>
      <c r="F1063" s="236"/>
      <c r="G1063" s="237"/>
      <c r="H1063" s="239"/>
      <c r="I1063" s="239"/>
    </row>
    <row r="1064" spans="1:9">
      <c r="A1064" s="357" t="s">
        <v>821</v>
      </c>
      <c r="B1064" s="359" t="s">
        <v>833</v>
      </c>
      <c r="C1064" s="42" t="s">
        <v>7</v>
      </c>
      <c r="D1064" s="25">
        <v>118.5</v>
      </c>
      <c r="E1064" s="25"/>
      <c r="F1064" s="236"/>
      <c r="G1064" s="237"/>
      <c r="H1064" s="238"/>
      <c r="I1064" s="239"/>
    </row>
    <row r="1065" spans="1:9">
      <c r="A1065" s="357"/>
      <c r="B1065" s="359"/>
      <c r="C1065" s="42" t="s">
        <v>8</v>
      </c>
      <c r="D1065" s="25">
        <v>118.5</v>
      </c>
      <c r="E1065" s="25"/>
      <c r="F1065" s="236"/>
      <c r="G1065" s="237"/>
      <c r="H1065" s="239"/>
      <c r="I1065" s="239"/>
    </row>
    <row r="1066" spans="1:9">
      <c r="A1066" s="357"/>
      <c r="B1066" s="359"/>
      <c r="C1066" s="42" t="s">
        <v>9</v>
      </c>
      <c r="D1066" s="25"/>
      <c r="E1066" s="25"/>
      <c r="F1066" s="236"/>
      <c r="G1066" s="237"/>
      <c r="H1066" s="239"/>
      <c r="I1066" s="239"/>
    </row>
    <row r="1067" spans="1:9">
      <c r="A1067" s="357"/>
      <c r="B1067" s="359"/>
      <c r="C1067" s="42" t="s">
        <v>10</v>
      </c>
      <c r="D1067" s="25"/>
      <c r="E1067" s="25"/>
      <c r="F1067" s="236"/>
      <c r="G1067" s="237"/>
      <c r="H1067" s="239"/>
      <c r="I1067" s="239"/>
    </row>
    <row r="1068" spans="1:9">
      <c r="A1068" s="357"/>
      <c r="B1068" s="359"/>
      <c r="C1068" s="42" t="s">
        <v>11</v>
      </c>
      <c r="D1068" s="25"/>
      <c r="E1068" s="25"/>
      <c r="F1068" s="236"/>
      <c r="G1068" s="237"/>
      <c r="H1068" s="239"/>
      <c r="I1068" s="239"/>
    </row>
    <row r="1069" spans="1:9" ht="16.5" customHeight="1">
      <c r="A1069" s="357" t="s">
        <v>822</v>
      </c>
      <c r="B1069" s="359" t="s">
        <v>834</v>
      </c>
      <c r="C1069" s="42" t="s">
        <v>7</v>
      </c>
      <c r="D1069" s="25">
        <v>8970</v>
      </c>
      <c r="E1069" s="25">
        <v>2924</v>
      </c>
      <c r="F1069" s="313"/>
      <c r="G1069" s="313"/>
      <c r="H1069" s="488" t="s">
        <v>840</v>
      </c>
      <c r="I1069" s="489"/>
    </row>
    <row r="1070" spans="1:9">
      <c r="A1070" s="357"/>
      <c r="B1070" s="359"/>
      <c r="C1070" s="42" t="s">
        <v>8</v>
      </c>
      <c r="D1070" s="25">
        <v>8970</v>
      </c>
      <c r="E1070" s="25">
        <v>2924</v>
      </c>
      <c r="F1070" s="314"/>
      <c r="G1070" s="314"/>
      <c r="H1070" s="473"/>
      <c r="I1070" s="474"/>
    </row>
    <row r="1071" spans="1:9">
      <c r="A1071" s="357"/>
      <c r="B1071" s="359"/>
      <c r="C1071" s="42" t="s">
        <v>9</v>
      </c>
      <c r="D1071" s="25"/>
      <c r="E1071" s="25"/>
      <c r="F1071" s="314"/>
      <c r="G1071" s="314"/>
      <c r="H1071" s="473"/>
      <c r="I1071" s="474"/>
    </row>
    <row r="1072" spans="1:9">
      <c r="A1072" s="357"/>
      <c r="B1072" s="359"/>
      <c r="C1072" s="42" t="s">
        <v>10</v>
      </c>
      <c r="D1072" s="25"/>
      <c r="E1072" s="25"/>
      <c r="F1072" s="314"/>
      <c r="G1072" s="314"/>
      <c r="H1072" s="473"/>
      <c r="I1072" s="474"/>
    </row>
    <row r="1073" spans="1:9">
      <c r="A1073" s="357"/>
      <c r="B1073" s="359"/>
      <c r="C1073" s="42" t="s">
        <v>11</v>
      </c>
      <c r="D1073" s="25"/>
      <c r="E1073" s="25"/>
      <c r="F1073" s="314"/>
      <c r="G1073" s="314"/>
      <c r="H1073" s="473"/>
      <c r="I1073" s="474"/>
    </row>
    <row r="1074" spans="1:9" ht="16.5" customHeight="1">
      <c r="A1074" s="357" t="s">
        <v>823</v>
      </c>
      <c r="B1074" s="359" t="s">
        <v>835</v>
      </c>
      <c r="C1074" s="479"/>
      <c r="D1074" s="480"/>
      <c r="E1074" s="481"/>
      <c r="F1074" s="314"/>
      <c r="G1074" s="314"/>
      <c r="H1074" s="473"/>
      <c r="I1074" s="474"/>
    </row>
    <row r="1075" spans="1:9">
      <c r="A1075" s="357"/>
      <c r="B1075" s="359"/>
      <c r="C1075" s="482"/>
      <c r="D1075" s="483"/>
      <c r="E1075" s="484"/>
      <c r="F1075" s="314"/>
      <c r="G1075" s="314"/>
      <c r="H1075" s="473"/>
      <c r="I1075" s="474"/>
    </row>
    <row r="1076" spans="1:9">
      <c r="A1076" s="357"/>
      <c r="B1076" s="359"/>
      <c r="C1076" s="482"/>
      <c r="D1076" s="483"/>
      <c r="E1076" s="484"/>
      <c r="F1076" s="314"/>
      <c r="G1076" s="314"/>
      <c r="H1076" s="473"/>
      <c r="I1076" s="474"/>
    </row>
    <row r="1077" spans="1:9">
      <c r="A1077" s="357"/>
      <c r="B1077" s="359"/>
      <c r="C1077" s="482"/>
      <c r="D1077" s="483"/>
      <c r="E1077" s="484"/>
      <c r="F1077" s="314"/>
      <c r="G1077" s="314"/>
      <c r="H1077" s="473"/>
      <c r="I1077" s="474"/>
    </row>
    <row r="1078" spans="1:9">
      <c r="A1078" s="357"/>
      <c r="B1078" s="359"/>
      <c r="C1078" s="482"/>
      <c r="D1078" s="483"/>
      <c r="E1078" s="484"/>
      <c r="F1078" s="314"/>
      <c r="G1078" s="314"/>
      <c r="H1078" s="473"/>
      <c r="I1078" s="474"/>
    </row>
    <row r="1079" spans="1:9" ht="16.5" customHeight="1">
      <c r="A1079" s="357" t="s">
        <v>824</v>
      </c>
      <c r="B1079" s="359" t="s">
        <v>836</v>
      </c>
      <c r="C1079" s="482"/>
      <c r="D1079" s="483"/>
      <c r="E1079" s="484"/>
      <c r="F1079" s="314"/>
      <c r="G1079" s="314"/>
      <c r="H1079" s="473"/>
      <c r="I1079" s="474"/>
    </row>
    <row r="1080" spans="1:9">
      <c r="A1080" s="357"/>
      <c r="B1080" s="359"/>
      <c r="C1080" s="482"/>
      <c r="D1080" s="483"/>
      <c r="E1080" s="484"/>
      <c r="F1080" s="314"/>
      <c r="G1080" s="314"/>
      <c r="H1080" s="473"/>
      <c r="I1080" s="474"/>
    </row>
    <row r="1081" spans="1:9">
      <c r="A1081" s="357"/>
      <c r="B1081" s="359"/>
      <c r="C1081" s="482"/>
      <c r="D1081" s="483"/>
      <c r="E1081" s="484"/>
      <c r="F1081" s="314"/>
      <c r="G1081" s="314"/>
      <c r="H1081" s="473"/>
      <c r="I1081" s="474"/>
    </row>
    <row r="1082" spans="1:9">
      <c r="A1082" s="357"/>
      <c r="B1082" s="359"/>
      <c r="C1082" s="482"/>
      <c r="D1082" s="483"/>
      <c r="E1082" s="484"/>
      <c r="F1082" s="314"/>
      <c r="G1082" s="314"/>
      <c r="H1082" s="473"/>
      <c r="I1082" s="474"/>
    </row>
    <row r="1083" spans="1:9">
      <c r="A1083" s="357"/>
      <c r="B1083" s="359"/>
      <c r="C1083" s="485"/>
      <c r="D1083" s="486"/>
      <c r="E1083" s="487"/>
      <c r="F1083" s="315"/>
      <c r="G1083" s="315"/>
      <c r="H1083" s="490"/>
      <c r="I1083" s="491"/>
    </row>
    <row r="1084" spans="1:9">
      <c r="A1084" s="357" t="s">
        <v>826</v>
      </c>
      <c r="B1084" s="359" t="s">
        <v>837</v>
      </c>
      <c r="C1084" s="42" t="s">
        <v>7</v>
      </c>
      <c r="D1084" s="25">
        <v>597</v>
      </c>
      <c r="E1084" s="25">
        <v>297.3</v>
      </c>
      <c r="F1084" s="236"/>
      <c r="G1084" s="237"/>
      <c r="H1084" s="238"/>
      <c r="I1084" s="239"/>
    </row>
    <row r="1085" spans="1:9">
      <c r="A1085" s="357"/>
      <c r="B1085" s="359"/>
      <c r="C1085" s="42" t="s">
        <v>8</v>
      </c>
      <c r="D1085" s="25">
        <v>597</v>
      </c>
      <c r="E1085" s="25">
        <v>297.3</v>
      </c>
      <c r="F1085" s="236"/>
      <c r="G1085" s="237"/>
      <c r="H1085" s="239"/>
      <c r="I1085" s="239"/>
    </row>
    <row r="1086" spans="1:9">
      <c r="A1086" s="357"/>
      <c r="B1086" s="359"/>
      <c r="C1086" s="42" t="s">
        <v>9</v>
      </c>
      <c r="D1086" s="25"/>
      <c r="E1086" s="25"/>
      <c r="F1086" s="236"/>
      <c r="G1086" s="237"/>
      <c r="H1086" s="239"/>
      <c r="I1086" s="239"/>
    </row>
    <row r="1087" spans="1:9">
      <c r="A1087" s="357"/>
      <c r="B1087" s="359"/>
      <c r="C1087" s="42" t="s">
        <v>10</v>
      </c>
      <c r="D1087" s="25"/>
      <c r="E1087" s="25"/>
      <c r="F1087" s="236"/>
      <c r="G1087" s="237"/>
      <c r="H1087" s="239"/>
      <c r="I1087" s="239"/>
    </row>
    <row r="1088" spans="1:9">
      <c r="A1088" s="357"/>
      <c r="B1088" s="359"/>
      <c r="C1088" s="42" t="s">
        <v>11</v>
      </c>
      <c r="D1088" s="25"/>
      <c r="E1088" s="25"/>
      <c r="F1088" s="236"/>
      <c r="G1088" s="237"/>
      <c r="H1088" s="239"/>
      <c r="I1088" s="239"/>
    </row>
    <row r="1089" spans="1:9">
      <c r="A1089" s="357" t="s">
        <v>827</v>
      </c>
      <c r="B1089" s="359" t="s">
        <v>838</v>
      </c>
      <c r="C1089" s="42" t="s">
        <v>7</v>
      </c>
      <c r="D1089" s="25">
        <v>22016.9</v>
      </c>
      <c r="E1089" s="25">
        <v>9729.9</v>
      </c>
      <c r="F1089" s="236"/>
      <c r="G1089" s="237"/>
      <c r="H1089" s="238"/>
      <c r="I1089" s="239"/>
    </row>
    <row r="1090" spans="1:9">
      <c r="A1090" s="357"/>
      <c r="B1090" s="359"/>
      <c r="C1090" s="42" t="s">
        <v>8</v>
      </c>
      <c r="D1090" s="25"/>
      <c r="E1090" s="25"/>
      <c r="F1090" s="236"/>
      <c r="G1090" s="237"/>
      <c r="H1090" s="239"/>
      <c r="I1090" s="239"/>
    </row>
    <row r="1091" spans="1:9">
      <c r="A1091" s="357"/>
      <c r="B1091" s="359"/>
      <c r="C1091" s="42" t="s">
        <v>9</v>
      </c>
      <c r="D1091" s="25">
        <v>22016.9</v>
      </c>
      <c r="E1091" s="25">
        <v>9729.9</v>
      </c>
      <c r="F1091" s="236"/>
      <c r="G1091" s="237"/>
      <c r="H1091" s="239"/>
      <c r="I1091" s="239"/>
    </row>
    <row r="1092" spans="1:9">
      <c r="A1092" s="357"/>
      <c r="B1092" s="359"/>
      <c r="C1092" s="42" t="s">
        <v>10</v>
      </c>
      <c r="D1092" s="25"/>
      <c r="E1092" s="25"/>
      <c r="F1092" s="236"/>
      <c r="G1092" s="237"/>
      <c r="H1092" s="239"/>
      <c r="I1092" s="239"/>
    </row>
    <row r="1093" spans="1:9">
      <c r="A1093" s="357"/>
      <c r="B1093" s="359"/>
      <c r="C1093" s="42" t="s">
        <v>11</v>
      </c>
      <c r="D1093" s="25"/>
      <c r="E1093" s="25"/>
      <c r="F1093" s="236"/>
      <c r="G1093" s="237"/>
      <c r="H1093" s="239"/>
      <c r="I1093" s="239"/>
    </row>
    <row r="1094" spans="1:9">
      <c r="A1094" s="357" t="s">
        <v>825</v>
      </c>
      <c r="B1094" s="359" t="s">
        <v>839</v>
      </c>
      <c r="C1094" s="42" t="s">
        <v>7</v>
      </c>
      <c r="D1094" s="25">
        <v>4008</v>
      </c>
      <c r="E1094" s="25">
        <v>1982</v>
      </c>
      <c r="F1094" s="236"/>
      <c r="G1094" s="237"/>
      <c r="H1094" s="238"/>
      <c r="I1094" s="239"/>
    </row>
    <row r="1095" spans="1:9">
      <c r="A1095" s="357"/>
      <c r="B1095" s="359"/>
      <c r="C1095" s="42" t="s">
        <v>8</v>
      </c>
      <c r="D1095" s="25"/>
      <c r="E1095" s="25"/>
      <c r="F1095" s="236"/>
      <c r="G1095" s="237"/>
      <c r="H1095" s="239"/>
      <c r="I1095" s="239"/>
    </row>
    <row r="1096" spans="1:9">
      <c r="A1096" s="357"/>
      <c r="B1096" s="359"/>
      <c r="C1096" s="42" t="s">
        <v>9</v>
      </c>
      <c r="D1096" s="25"/>
      <c r="E1096" s="25"/>
      <c r="F1096" s="236"/>
      <c r="G1096" s="237"/>
      <c r="H1096" s="239"/>
      <c r="I1096" s="239"/>
    </row>
    <row r="1097" spans="1:9">
      <c r="A1097" s="357"/>
      <c r="B1097" s="359"/>
      <c r="C1097" s="42" t="s">
        <v>10</v>
      </c>
      <c r="D1097" s="25">
        <v>4008</v>
      </c>
      <c r="E1097" s="25">
        <v>1982</v>
      </c>
      <c r="F1097" s="236"/>
      <c r="G1097" s="237"/>
      <c r="H1097" s="239"/>
      <c r="I1097" s="239"/>
    </row>
    <row r="1098" spans="1:9">
      <c r="A1098" s="357"/>
      <c r="B1098" s="359"/>
      <c r="C1098" s="42" t="s">
        <v>11</v>
      </c>
      <c r="D1098" s="25"/>
      <c r="E1098" s="25"/>
      <c r="F1098" s="236"/>
      <c r="G1098" s="237"/>
      <c r="H1098" s="239"/>
      <c r="I1098" s="239"/>
    </row>
    <row r="1099" spans="1:9">
      <c r="A1099" s="345" t="s">
        <v>841</v>
      </c>
      <c r="B1099" s="346"/>
      <c r="C1099" s="103" t="s">
        <v>7</v>
      </c>
      <c r="D1099" s="21">
        <f>D899+SUM(D1100:D1103)</f>
        <v>908178.10000000009</v>
      </c>
      <c r="E1099" s="21">
        <f>E899+SUM(E1100:E1103)</f>
        <v>483431.80000000005</v>
      </c>
      <c r="F1099" s="230"/>
      <c r="G1099" s="231"/>
      <c r="H1099" s="232"/>
      <c r="I1099" s="232"/>
    </row>
    <row r="1100" spans="1:9">
      <c r="A1100" s="347"/>
      <c r="B1100" s="229"/>
      <c r="C1100" s="103" t="s">
        <v>8</v>
      </c>
      <c r="D1100" s="21">
        <f>D985</f>
        <v>23090.3</v>
      </c>
      <c r="E1100" s="21">
        <f>E985</f>
        <v>11098.599999999999</v>
      </c>
      <c r="F1100" s="230"/>
      <c r="G1100" s="231"/>
      <c r="H1100" s="232"/>
      <c r="I1100" s="232"/>
    </row>
    <row r="1101" spans="1:9">
      <c r="A1101" s="347"/>
      <c r="B1101" s="229"/>
      <c r="C1101" s="103" t="s">
        <v>9</v>
      </c>
      <c r="D1101" s="21">
        <f t="shared" ref="D1101:E1103" si="34">D986</f>
        <v>664011.9</v>
      </c>
      <c r="E1101" s="21">
        <f t="shared" si="34"/>
        <v>362804.00000000006</v>
      </c>
      <c r="F1101" s="230"/>
      <c r="G1101" s="231"/>
      <c r="H1101" s="232"/>
      <c r="I1101" s="232"/>
    </row>
    <row r="1102" spans="1:9">
      <c r="A1102" s="347"/>
      <c r="B1102" s="229"/>
      <c r="C1102" s="103" t="s">
        <v>10</v>
      </c>
      <c r="D1102" s="21">
        <f t="shared" si="34"/>
        <v>221075.9</v>
      </c>
      <c r="E1102" s="21">
        <f t="shared" si="34"/>
        <v>109529.20000000001</v>
      </c>
      <c r="F1102" s="230"/>
      <c r="G1102" s="231"/>
      <c r="H1102" s="232"/>
      <c r="I1102" s="232"/>
    </row>
    <row r="1103" spans="1:9" ht="30">
      <c r="A1103" s="348"/>
      <c r="B1103" s="349"/>
      <c r="C1103" s="103" t="s">
        <v>11</v>
      </c>
      <c r="D1103" s="21">
        <f t="shared" si="34"/>
        <v>0</v>
      </c>
      <c r="E1103" s="21">
        <f t="shared" si="34"/>
        <v>0</v>
      </c>
      <c r="F1103" s="230"/>
      <c r="G1103" s="231"/>
      <c r="H1103" s="232"/>
      <c r="I1103" s="232"/>
    </row>
    <row r="1104" spans="1:9">
      <c r="A1104" s="641" t="s">
        <v>842</v>
      </c>
      <c r="B1104" s="642"/>
      <c r="C1104" s="642"/>
      <c r="D1104" s="642"/>
      <c r="E1104" s="642"/>
      <c r="F1104" s="642"/>
      <c r="G1104" s="642"/>
      <c r="H1104" s="642"/>
      <c r="I1104" s="643"/>
    </row>
    <row r="1105" spans="1:9" ht="23.25" customHeight="1">
      <c r="A1105" s="357" t="s">
        <v>6</v>
      </c>
      <c r="B1105" s="359" t="s">
        <v>843</v>
      </c>
      <c r="C1105" s="42" t="s">
        <v>7</v>
      </c>
      <c r="D1105" s="25">
        <f>SUM(D1106:D1109)</f>
        <v>54456.9</v>
      </c>
      <c r="E1105" s="25">
        <f>SUM(E1106:E1109)</f>
        <v>26902</v>
      </c>
      <c r="F1105" s="236" t="s">
        <v>846</v>
      </c>
      <c r="G1105" s="236" t="s">
        <v>847</v>
      </c>
      <c r="H1105" s="238" t="s">
        <v>848</v>
      </c>
      <c r="I1105" s="239"/>
    </row>
    <row r="1106" spans="1:9" ht="21.75" customHeight="1">
      <c r="A1106" s="357"/>
      <c r="B1106" s="359"/>
      <c r="C1106" s="42" t="s">
        <v>8</v>
      </c>
      <c r="D1106" s="25">
        <f>SUM(D1111)</f>
        <v>0</v>
      </c>
      <c r="E1106" s="25">
        <f>SUM(E1111)</f>
        <v>0</v>
      </c>
      <c r="F1106" s="236"/>
      <c r="G1106" s="236"/>
      <c r="H1106" s="239"/>
      <c r="I1106" s="239"/>
    </row>
    <row r="1107" spans="1:9" ht="21" customHeight="1">
      <c r="A1107" s="357"/>
      <c r="B1107" s="359"/>
      <c r="C1107" s="42" t="s">
        <v>9</v>
      </c>
      <c r="D1107" s="25">
        <f>SUM(D1112)</f>
        <v>54456.9</v>
      </c>
      <c r="E1107" s="25">
        <f>SUM(E1112)</f>
        <v>26902</v>
      </c>
      <c r="F1107" s="236"/>
      <c r="G1107" s="236"/>
      <c r="H1107" s="239"/>
      <c r="I1107" s="239"/>
    </row>
    <row r="1108" spans="1:9" ht="22.5" customHeight="1">
      <c r="A1108" s="357"/>
      <c r="B1108" s="359"/>
      <c r="C1108" s="42" t="s">
        <v>10</v>
      </c>
      <c r="D1108" s="25">
        <f t="shared" ref="D1108:E1108" si="35">SUM(D1113)</f>
        <v>0</v>
      </c>
      <c r="E1108" s="25">
        <f t="shared" si="35"/>
        <v>0</v>
      </c>
      <c r="F1108" s="236" t="s">
        <v>845</v>
      </c>
      <c r="G1108" s="236" t="s">
        <v>845</v>
      </c>
      <c r="H1108" s="239"/>
      <c r="I1108" s="239"/>
    </row>
    <row r="1109" spans="1:9" ht="21.75" customHeight="1">
      <c r="A1109" s="357"/>
      <c r="B1109" s="359"/>
      <c r="C1109" s="42" t="s">
        <v>11</v>
      </c>
      <c r="D1109" s="25">
        <f t="shared" ref="D1109:E1109" si="36">SUM(D1114)</f>
        <v>0</v>
      </c>
      <c r="E1109" s="25">
        <f t="shared" si="36"/>
        <v>0</v>
      </c>
      <c r="F1109" s="236"/>
      <c r="G1109" s="236"/>
      <c r="H1109" s="239"/>
      <c r="I1109" s="239"/>
    </row>
    <row r="1110" spans="1:9">
      <c r="A1110" s="357" t="s">
        <v>12</v>
      </c>
      <c r="B1110" s="359" t="s">
        <v>844</v>
      </c>
      <c r="C1110" s="42" t="s">
        <v>7</v>
      </c>
      <c r="D1110" s="25">
        <v>54456.9</v>
      </c>
      <c r="E1110" s="25">
        <v>26902</v>
      </c>
      <c r="F1110" s="236"/>
      <c r="G1110" s="237"/>
      <c r="H1110" s="238"/>
      <c r="I1110" s="239"/>
    </row>
    <row r="1111" spans="1:9">
      <c r="A1111" s="357"/>
      <c r="B1111" s="359"/>
      <c r="C1111" s="42" t="s">
        <v>8</v>
      </c>
      <c r="D1111" s="25"/>
      <c r="E1111" s="25"/>
      <c r="F1111" s="236"/>
      <c r="G1111" s="237"/>
      <c r="H1111" s="239"/>
      <c r="I1111" s="239"/>
    </row>
    <row r="1112" spans="1:9">
      <c r="A1112" s="357"/>
      <c r="B1112" s="359"/>
      <c r="C1112" s="42" t="s">
        <v>9</v>
      </c>
      <c r="D1112" s="25">
        <v>54456.9</v>
      </c>
      <c r="E1112" s="25">
        <v>26902</v>
      </c>
      <c r="F1112" s="236"/>
      <c r="G1112" s="237"/>
      <c r="H1112" s="239"/>
      <c r="I1112" s="239"/>
    </row>
    <row r="1113" spans="1:9">
      <c r="A1113" s="357"/>
      <c r="B1113" s="359"/>
      <c r="C1113" s="42" t="s">
        <v>10</v>
      </c>
      <c r="D1113" s="25"/>
      <c r="E1113" s="25"/>
      <c r="F1113" s="236"/>
      <c r="G1113" s="237"/>
      <c r="H1113" s="239"/>
      <c r="I1113" s="239"/>
    </row>
    <row r="1114" spans="1:9">
      <c r="A1114" s="357"/>
      <c r="B1114" s="359"/>
      <c r="C1114" s="42" t="s">
        <v>11</v>
      </c>
      <c r="D1114" s="25"/>
      <c r="E1114" s="25"/>
      <c r="F1114" s="236"/>
      <c r="G1114" s="237"/>
      <c r="H1114" s="239"/>
      <c r="I1114" s="239"/>
    </row>
    <row r="1115" spans="1:9" ht="16.5" customHeight="1">
      <c r="A1115" s="345" t="s">
        <v>164</v>
      </c>
      <c r="B1115" s="346"/>
      <c r="C1115" s="103" t="s">
        <v>7</v>
      </c>
      <c r="D1115" s="21">
        <f>D915+SUM(D1116:D1119)</f>
        <v>54456.9</v>
      </c>
      <c r="E1115" s="21">
        <f>E915+SUM(E1116:E1119)</f>
        <v>26902</v>
      </c>
      <c r="F1115" s="230"/>
      <c r="G1115" s="231"/>
      <c r="H1115" s="232"/>
      <c r="I1115" s="232"/>
    </row>
    <row r="1116" spans="1:9">
      <c r="A1116" s="347"/>
      <c r="B1116" s="229"/>
      <c r="C1116" s="103" t="s">
        <v>8</v>
      </c>
      <c r="D1116" s="21">
        <f>D1106</f>
        <v>0</v>
      </c>
      <c r="E1116" s="21">
        <f>E1106</f>
        <v>0</v>
      </c>
      <c r="F1116" s="230"/>
      <c r="G1116" s="231"/>
      <c r="H1116" s="232"/>
      <c r="I1116" s="232"/>
    </row>
    <row r="1117" spans="1:9">
      <c r="A1117" s="347"/>
      <c r="B1117" s="229"/>
      <c r="C1117" s="103" t="s">
        <v>9</v>
      </c>
      <c r="D1117" s="21">
        <f t="shared" ref="D1117:E1117" si="37">D1107</f>
        <v>54456.9</v>
      </c>
      <c r="E1117" s="21">
        <f t="shared" si="37"/>
        <v>26902</v>
      </c>
      <c r="F1117" s="230"/>
      <c r="G1117" s="231"/>
      <c r="H1117" s="232"/>
      <c r="I1117" s="232"/>
    </row>
    <row r="1118" spans="1:9">
      <c r="A1118" s="347"/>
      <c r="B1118" s="229"/>
      <c r="C1118" s="103" t="s">
        <v>10</v>
      </c>
      <c r="D1118" s="21">
        <f t="shared" ref="D1118:E1118" si="38">D1108</f>
        <v>0</v>
      </c>
      <c r="E1118" s="21">
        <f t="shared" si="38"/>
        <v>0</v>
      </c>
      <c r="F1118" s="230"/>
      <c r="G1118" s="231"/>
      <c r="H1118" s="232"/>
      <c r="I1118" s="232"/>
    </row>
    <row r="1119" spans="1:9" ht="30">
      <c r="A1119" s="348"/>
      <c r="B1119" s="349"/>
      <c r="C1119" s="103" t="s">
        <v>11</v>
      </c>
      <c r="D1119" s="21">
        <f t="shared" ref="D1119:E1119" si="39">D1109</f>
        <v>0</v>
      </c>
      <c r="E1119" s="21">
        <f t="shared" si="39"/>
        <v>0</v>
      </c>
      <c r="F1119" s="230"/>
      <c r="G1119" s="231"/>
      <c r="H1119" s="232"/>
      <c r="I1119" s="232"/>
    </row>
    <row r="1120" spans="1:9" ht="20.25" customHeight="1">
      <c r="A1120" s="641" t="s">
        <v>849</v>
      </c>
      <c r="B1120" s="642"/>
      <c r="C1120" s="642"/>
      <c r="D1120" s="642"/>
      <c r="E1120" s="642"/>
      <c r="F1120" s="642"/>
      <c r="G1120" s="642"/>
      <c r="H1120" s="642"/>
      <c r="I1120" s="643"/>
    </row>
    <row r="1121" spans="1:9" ht="75" customHeight="1">
      <c r="A1121" s="357" t="s">
        <v>6</v>
      </c>
      <c r="B1121" s="359" t="s">
        <v>850</v>
      </c>
      <c r="C1121" s="42" t="s">
        <v>7</v>
      </c>
      <c r="D1121" s="25">
        <f>SUM(D1122:D1125)</f>
        <v>11102.8</v>
      </c>
      <c r="E1121" s="25">
        <f>SUM(E1122:E1125)</f>
        <v>5728.8</v>
      </c>
      <c r="F1121" s="134" t="s">
        <v>851</v>
      </c>
      <c r="G1121" s="134" t="s">
        <v>852</v>
      </c>
      <c r="H1121" s="404" t="s">
        <v>857</v>
      </c>
      <c r="I1121" s="404"/>
    </row>
    <row r="1122" spans="1:9" ht="36" customHeight="1">
      <c r="A1122" s="357"/>
      <c r="B1122" s="359"/>
      <c r="C1122" s="42" t="s">
        <v>8</v>
      </c>
      <c r="D1122" s="25">
        <f>SUM(D1127,D1132,D1137)</f>
        <v>1000</v>
      </c>
      <c r="E1122" s="25">
        <f>SUM(E1127,E1132,E1137)</f>
        <v>530.79999999999995</v>
      </c>
      <c r="F1122" s="492" t="s">
        <v>853</v>
      </c>
      <c r="G1122" s="471" t="s">
        <v>854</v>
      </c>
      <c r="H1122" s="473" t="s">
        <v>858</v>
      </c>
      <c r="I1122" s="474"/>
    </row>
    <row r="1123" spans="1:9" ht="41.25" customHeight="1">
      <c r="A1123" s="357"/>
      <c r="B1123" s="359"/>
      <c r="C1123" s="42" t="s">
        <v>9</v>
      </c>
      <c r="D1123" s="25">
        <f t="shared" ref="D1123:E1123" si="40">SUM(D1128,D1133,D1138)</f>
        <v>10102.799999999999</v>
      </c>
      <c r="E1123" s="25">
        <f t="shared" si="40"/>
        <v>5198</v>
      </c>
      <c r="F1123" s="493"/>
      <c r="G1123" s="472"/>
      <c r="H1123" s="473"/>
      <c r="I1123" s="474"/>
    </row>
    <row r="1124" spans="1:9" ht="36" customHeight="1">
      <c r="A1124" s="357"/>
      <c r="B1124" s="359"/>
      <c r="C1124" s="42" t="s">
        <v>10</v>
      </c>
      <c r="D1124" s="25">
        <f t="shared" ref="D1124:E1124" si="41">SUM(D1129,D1134,D1139)</f>
        <v>0</v>
      </c>
      <c r="E1124" s="25">
        <f t="shared" si="41"/>
        <v>0</v>
      </c>
      <c r="F1124" s="492" t="s">
        <v>855</v>
      </c>
      <c r="G1124" s="471" t="s">
        <v>856</v>
      </c>
      <c r="H1124" s="475"/>
      <c r="I1124" s="476"/>
    </row>
    <row r="1125" spans="1:9" ht="40.5" customHeight="1">
      <c r="A1125" s="357"/>
      <c r="B1125" s="359"/>
      <c r="C1125" s="42" t="s">
        <v>11</v>
      </c>
      <c r="D1125" s="25">
        <f t="shared" ref="D1125:E1125" si="42">SUM(D1130,D1135,D1140)</f>
        <v>0</v>
      </c>
      <c r="E1125" s="25">
        <f t="shared" si="42"/>
        <v>0</v>
      </c>
      <c r="F1125" s="493"/>
      <c r="G1125" s="472"/>
      <c r="H1125" s="477"/>
      <c r="I1125" s="478"/>
    </row>
    <row r="1126" spans="1:9">
      <c r="A1126" s="357" t="s">
        <v>12</v>
      </c>
      <c r="B1126" s="359" t="s">
        <v>859</v>
      </c>
      <c r="C1126" s="42" t="s">
        <v>7</v>
      </c>
      <c r="D1126" s="25">
        <v>6429.1</v>
      </c>
      <c r="E1126" s="25">
        <v>5198</v>
      </c>
      <c r="F1126" s="236"/>
      <c r="G1126" s="237"/>
      <c r="H1126" s="238"/>
      <c r="I1126" s="239"/>
    </row>
    <row r="1127" spans="1:9">
      <c r="A1127" s="357"/>
      <c r="B1127" s="359"/>
      <c r="C1127" s="42" t="s">
        <v>8</v>
      </c>
      <c r="D1127" s="25"/>
      <c r="E1127" s="25"/>
      <c r="F1127" s="236"/>
      <c r="G1127" s="237"/>
      <c r="H1127" s="239"/>
      <c r="I1127" s="239"/>
    </row>
    <row r="1128" spans="1:9">
      <c r="A1128" s="357"/>
      <c r="B1128" s="359"/>
      <c r="C1128" s="42" t="s">
        <v>9</v>
      </c>
      <c r="D1128" s="25">
        <v>6429.1</v>
      </c>
      <c r="E1128" s="25">
        <v>5198</v>
      </c>
      <c r="F1128" s="236"/>
      <c r="G1128" s="237"/>
      <c r="H1128" s="239"/>
      <c r="I1128" s="239"/>
    </row>
    <row r="1129" spans="1:9">
      <c r="A1129" s="357"/>
      <c r="B1129" s="359"/>
      <c r="C1129" s="42" t="s">
        <v>10</v>
      </c>
      <c r="D1129" s="25"/>
      <c r="E1129" s="25"/>
      <c r="F1129" s="236"/>
      <c r="G1129" s="237"/>
      <c r="H1129" s="239"/>
      <c r="I1129" s="239"/>
    </row>
    <row r="1130" spans="1:9">
      <c r="A1130" s="357"/>
      <c r="B1130" s="359"/>
      <c r="C1130" s="42" t="s">
        <v>11</v>
      </c>
      <c r="D1130" s="25"/>
      <c r="E1130" s="25"/>
      <c r="F1130" s="236"/>
      <c r="G1130" s="237"/>
      <c r="H1130" s="239"/>
      <c r="I1130" s="239"/>
    </row>
    <row r="1131" spans="1:9" ht="16.5" customHeight="1">
      <c r="A1131" s="357" t="s">
        <v>12</v>
      </c>
      <c r="B1131" s="359" t="s">
        <v>860</v>
      </c>
      <c r="C1131" s="42" t="s">
        <v>7</v>
      </c>
      <c r="D1131" s="25">
        <v>3673.7</v>
      </c>
      <c r="E1131" s="25">
        <v>0</v>
      </c>
      <c r="F1131" s="236"/>
      <c r="G1131" s="237"/>
      <c r="H1131" s="238"/>
      <c r="I1131" s="239"/>
    </row>
    <row r="1132" spans="1:9">
      <c r="A1132" s="357"/>
      <c r="B1132" s="359"/>
      <c r="C1132" s="42" t="s">
        <v>8</v>
      </c>
      <c r="D1132" s="25"/>
      <c r="E1132" s="25"/>
      <c r="F1132" s="236"/>
      <c r="G1132" s="237"/>
      <c r="H1132" s="239"/>
      <c r="I1132" s="239"/>
    </row>
    <row r="1133" spans="1:9">
      <c r="A1133" s="357"/>
      <c r="B1133" s="359"/>
      <c r="C1133" s="42" t="s">
        <v>9</v>
      </c>
      <c r="D1133" s="25">
        <v>3673.7</v>
      </c>
      <c r="E1133" s="25">
        <v>0</v>
      </c>
      <c r="F1133" s="236"/>
      <c r="G1133" s="237"/>
      <c r="H1133" s="239"/>
      <c r="I1133" s="239"/>
    </row>
    <row r="1134" spans="1:9">
      <c r="A1134" s="357"/>
      <c r="B1134" s="359"/>
      <c r="C1134" s="42" t="s">
        <v>10</v>
      </c>
      <c r="D1134" s="25"/>
      <c r="E1134" s="25"/>
      <c r="F1134" s="236"/>
      <c r="G1134" s="237"/>
      <c r="H1134" s="239"/>
      <c r="I1134" s="239"/>
    </row>
    <row r="1135" spans="1:9">
      <c r="A1135" s="357"/>
      <c r="B1135" s="359"/>
      <c r="C1135" s="42" t="s">
        <v>11</v>
      </c>
      <c r="D1135" s="25"/>
      <c r="E1135" s="25"/>
      <c r="F1135" s="236"/>
      <c r="G1135" s="237"/>
      <c r="H1135" s="239"/>
      <c r="I1135" s="239"/>
    </row>
    <row r="1136" spans="1:9">
      <c r="A1136" s="357" t="s">
        <v>47</v>
      </c>
      <c r="B1136" s="359" t="s">
        <v>861</v>
      </c>
      <c r="C1136" s="42" t="s">
        <v>7</v>
      </c>
      <c r="D1136" s="25">
        <v>1000</v>
      </c>
      <c r="E1136" s="25">
        <v>530.79999999999995</v>
      </c>
      <c r="F1136" s="236"/>
      <c r="G1136" s="237"/>
      <c r="H1136" s="238"/>
      <c r="I1136" s="239"/>
    </row>
    <row r="1137" spans="1:9">
      <c r="A1137" s="357"/>
      <c r="B1137" s="359"/>
      <c r="C1137" s="42" t="s">
        <v>8</v>
      </c>
      <c r="D1137" s="25">
        <v>1000</v>
      </c>
      <c r="E1137" s="25">
        <v>530.79999999999995</v>
      </c>
      <c r="F1137" s="236"/>
      <c r="G1137" s="237"/>
      <c r="H1137" s="239"/>
      <c r="I1137" s="239"/>
    </row>
    <row r="1138" spans="1:9">
      <c r="A1138" s="357"/>
      <c r="B1138" s="359"/>
      <c r="C1138" s="42" t="s">
        <v>9</v>
      </c>
      <c r="D1138" s="25"/>
      <c r="E1138" s="25"/>
      <c r="F1138" s="236"/>
      <c r="G1138" s="237"/>
      <c r="H1138" s="239"/>
      <c r="I1138" s="239"/>
    </row>
    <row r="1139" spans="1:9">
      <c r="A1139" s="357"/>
      <c r="B1139" s="359"/>
      <c r="C1139" s="42" t="s">
        <v>10</v>
      </c>
      <c r="D1139" s="25"/>
      <c r="E1139" s="25"/>
      <c r="F1139" s="236"/>
      <c r="G1139" s="237"/>
      <c r="H1139" s="239"/>
      <c r="I1139" s="239"/>
    </row>
    <row r="1140" spans="1:9">
      <c r="A1140" s="357"/>
      <c r="B1140" s="359"/>
      <c r="C1140" s="42" t="s">
        <v>11</v>
      </c>
      <c r="D1140" s="25"/>
      <c r="E1140" s="25"/>
      <c r="F1140" s="236"/>
      <c r="G1140" s="237"/>
      <c r="H1140" s="239"/>
      <c r="I1140" s="239"/>
    </row>
    <row r="1141" spans="1:9" ht="33" customHeight="1">
      <c r="A1141" s="357" t="s">
        <v>13</v>
      </c>
      <c r="B1141" s="359" t="s">
        <v>862</v>
      </c>
      <c r="C1141" s="42" t="s">
        <v>7</v>
      </c>
      <c r="D1141" s="25">
        <f>SUM(D1142:D1145)</f>
        <v>2999.3</v>
      </c>
      <c r="E1141" s="25">
        <f>SUM(E1142:E1145)</f>
        <v>2372.6000000000004</v>
      </c>
      <c r="F1141" s="313" t="s">
        <v>866</v>
      </c>
      <c r="G1141" s="313" t="s">
        <v>867</v>
      </c>
      <c r="H1141" s="488" t="s">
        <v>857</v>
      </c>
      <c r="I1141" s="489"/>
    </row>
    <row r="1142" spans="1:9" ht="33" customHeight="1">
      <c r="A1142" s="357"/>
      <c r="B1142" s="359"/>
      <c r="C1142" s="42" t="s">
        <v>8</v>
      </c>
      <c r="D1142" s="25">
        <f>SUM(D1147,D1152,D1157)</f>
        <v>1130.3</v>
      </c>
      <c r="E1142" s="25">
        <f>SUM(E1147,E1152,E1157)</f>
        <v>574.20000000000005</v>
      </c>
      <c r="F1142" s="314"/>
      <c r="G1142" s="314"/>
      <c r="H1142" s="473"/>
      <c r="I1142" s="474"/>
    </row>
    <row r="1143" spans="1:9" ht="30" customHeight="1">
      <c r="A1143" s="357"/>
      <c r="B1143" s="359"/>
      <c r="C1143" s="42" t="s">
        <v>9</v>
      </c>
      <c r="D1143" s="25">
        <f t="shared" ref="D1143:E1145" si="43">SUM(D1148,D1153,D1158)</f>
        <v>1869</v>
      </c>
      <c r="E1143" s="25">
        <f t="shared" si="43"/>
        <v>1798.4</v>
      </c>
      <c r="F1143" s="314" t="s">
        <v>863</v>
      </c>
      <c r="G1143" s="314" t="s">
        <v>864</v>
      </c>
      <c r="H1143" s="473" t="s">
        <v>865</v>
      </c>
      <c r="I1143" s="474"/>
    </row>
    <row r="1144" spans="1:9" ht="30" customHeight="1">
      <c r="A1144" s="357"/>
      <c r="B1144" s="359"/>
      <c r="C1144" s="42" t="s">
        <v>10</v>
      </c>
      <c r="D1144" s="25">
        <f t="shared" si="43"/>
        <v>0</v>
      </c>
      <c r="E1144" s="25">
        <f t="shared" si="43"/>
        <v>0</v>
      </c>
      <c r="F1144" s="314"/>
      <c r="G1144" s="314"/>
      <c r="H1144" s="473"/>
      <c r="I1144" s="474"/>
    </row>
    <row r="1145" spans="1:9" ht="30" customHeight="1">
      <c r="A1145" s="357"/>
      <c r="B1145" s="359"/>
      <c r="C1145" s="42" t="s">
        <v>11</v>
      </c>
      <c r="D1145" s="25">
        <f t="shared" si="43"/>
        <v>0</v>
      </c>
      <c r="E1145" s="25">
        <f t="shared" si="43"/>
        <v>0</v>
      </c>
      <c r="F1145" s="315"/>
      <c r="G1145" s="315"/>
      <c r="H1145" s="490"/>
      <c r="I1145" s="491"/>
    </row>
    <row r="1146" spans="1:9">
      <c r="A1146" s="357" t="s">
        <v>33</v>
      </c>
      <c r="B1146" s="359" t="s">
        <v>868</v>
      </c>
      <c r="C1146" s="42" t="s">
        <v>7</v>
      </c>
      <c r="D1146" s="25"/>
      <c r="E1146" s="25"/>
      <c r="F1146" s="236"/>
      <c r="G1146" s="237"/>
      <c r="H1146" s="238"/>
      <c r="I1146" s="239"/>
    </row>
    <row r="1147" spans="1:9">
      <c r="A1147" s="357"/>
      <c r="B1147" s="359"/>
      <c r="C1147" s="42" t="s">
        <v>8</v>
      </c>
      <c r="D1147" s="25"/>
      <c r="E1147" s="25"/>
      <c r="F1147" s="236"/>
      <c r="G1147" s="237"/>
      <c r="H1147" s="239"/>
      <c r="I1147" s="239"/>
    </row>
    <row r="1148" spans="1:9">
      <c r="A1148" s="357"/>
      <c r="B1148" s="359"/>
      <c r="C1148" s="42" t="s">
        <v>9</v>
      </c>
      <c r="D1148" s="25"/>
      <c r="E1148" s="25"/>
      <c r="F1148" s="236"/>
      <c r="G1148" s="237"/>
      <c r="H1148" s="239"/>
      <c r="I1148" s="239"/>
    </row>
    <row r="1149" spans="1:9">
      <c r="A1149" s="357"/>
      <c r="B1149" s="359"/>
      <c r="C1149" s="42" t="s">
        <v>10</v>
      </c>
      <c r="D1149" s="25"/>
      <c r="E1149" s="25"/>
      <c r="F1149" s="236"/>
      <c r="G1149" s="237"/>
      <c r="H1149" s="239"/>
      <c r="I1149" s="239"/>
    </row>
    <row r="1150" spans="1:9">
      <c r="A1150" s="357"/>
      <c r="B1150" s="359"/>
      <c r="C1150" s="42" t="s">
        <v>11</v>
      </c>
      <c r="D1150" s="25"/>
      <c r="E1150" s="25"/>
      <c r="F1150" s="236"/>
      <c r="G1150" s="237"/>
      <c r="H1150" s="239"/>
      <c r="I1150" s="239"/>
    </row>
    <row r="1151" spans="1:9">
      <c r="A1151" s="357" t="s">
        <v>33</v>
      </c>
      <c r="B1151" s="359" t="s">
        <v>869</v>
      </c>
      <c r="C1151" s="42" t="s">
        <v>7</v>
      </c>
      <c r="D1151" s="25">
        <v>1869</v>
      </c>
      <c r="E1151" s="25">
        <v>1798.4</v>
      </c>
      <c r="F1151" s="236"/>
      <c r="G1151" s="237"/>
      <c r="H1151" s="238"/>
      <c r="I1151" s="239"/>
    </row>
    <row r="1152" spans="1:9">
      <c r="A1152" s="357"/>
      <c r="B1152" s="359"/>
      <c r="C1152" s="42" t="s">
        <v>8</v>
      </c>
      <c r="D1152" s="25"/>
      <c r="E1152" s="25"/>
      <c r="F1152" s="236"/>
      <c r="G1152" s="237"/>
      <c r="H1152" s="239"/>
      <c r="I1152" s="239"/>
    </row>
    <row r="1153" spans="1:9">
      <c r="A1153" s="357"/>
      <c r="B1153" s="359"/>
      <c r="C1153" s="42" t="s">
        <v>9</v>
      </c>
      <c r="D1153" s="25">
        <v>1869</v>
      </c>
      <c r="E1153" s="25">
        <v>1798.4</v>
      </c>
      <c r="F1153" s="236"/>
      <c r="G1153" s="237"/>
      <c r="H1153" s="239"/>
      <c r="I1153" s="239"/>
    </row>
    <row r="1154" spans="1:9">
      <c r="A1154" s="357"/>
      <c r="B1154" s="359"/>
      <c r="C1154" s="42" t="s">
        <v>10</v>
      </c>
      <c r="D1154" s="25"/>
      <c r="E1154" s="25"/>
      <c r="F1154" s="236"/>
      <c r="G1154" s="237"/>
      <c r="H1154" s="239"/>
      <c r="I1154" s="239"/>
    </row>
    <row r="1155" spans="1:9">
      <c r="A1155" s="357"/>
      <c r="B1155" s="359"/>
      <c r="C1155" s="42" t="s">
        <v>11</v>
      </c>
      <c r="D1155" s="25"/>
      <c r="E1155" s="25"/>
      <c r="F1155" s="236"/>
      <c r="G1155" s="237"/>
      <c r="H1155" s="239"/>
      <c r="I1155" s="239"/>
    </row>
    <row r="1156" spans="1:9">
      <c r="A1156" s="357" t="s">
        <v>65</v>
      </c>
      <c r="B1156" s="359" t="s">
        <v>870</v>
      </c>
      <c r="C1156" s="42" t="s">
        <v>7</v>
      </c>
      <c r="D1156" s="25">
        <v>1130.3</v>
      </c>
      <c r="E1156" s="25">
        <v>574.20000000000005</v>
      </c>
      <c r="F1156" s="236"/>
      <c r="G1156" s="237"/>
      <c r="H1156" s="238"/>
      <c r="I1156" s="239"/>
    </row>
    <row r="1157" spans="1:9">
      <c r="A1157" s="357"/>
      <c r="B1157" s="359"/>
      <c r="C1157" s="42" t="s">
        <v>8</v>
      </c>
      <c r="D1157" s="25">
        <v>1130.3</v>
      </c>
      <c r="E1157" s="25">
        <v>574.20000000000005</v>
      </c>
      <c r="F1157" s="236"/>
      <c r="G1157" s="237"/>
      <c r="H1157" s="239"/>
      <c r="I1157" s="239"/>
    </row>
    <row r="1158" spans="1:9">
      <c r="A1158" s="357"/>
      <c r="B1158" s="359"/>
      <c r="C1158" s="42" t="s">
        <v>9</v>
      </c>
      <c r="D1158" s="25"/>
      <c r="E1158" s="25"/>
      <c r="F1158" s="236"/>
      <c r="G1158" s="237"/>
      <c r="H1158" s="239"/>
      <c r="I1158" s="239"/>
    </row>
    <row r="1159" spans="1:9">
      <c r="A1159" s="357"/>
      <c r="B1159" s="359"/>
      <c r="C1159" s="42" t="s">
        <v>10</v>
      </c>
      <c r="D1159" s="25"/>
      <c r="E1159" s="25"/>
      <c r="F1159" s="236"/>
      <c r="G1159" s="237"/>
      <c r="H1159" s="239"/>
      <c r="I1159" s="239"/>
    </row>
    <row r="1160" spans="1:9">
      <c r="A1160" s="357"/>
      <c r="B1160" s="359"/>
      <c r="C1160" s="42" t="s">
        <v>11</v>
      </c>
      <c r="D1160" s="25"/>
      <c r="E1160" s="25"/>
      <c r="F1160" s="236"/>
      <c r="G1160" s="237"/>
      <c r="H1160" s="239"/>
      <c r="I1160" s="239"/>
    </row>
    <row r="1161" spans="1:9" ht="53.25" customHeight="1">
      <c r="A1161" s="357" t="s">
        <v>25</v>
      </c>
      <c r="B1161" s="359" t="s">
        <v>871</v>
      </c>
      <c r="C1161" s="42" t="s">
        <v>7</v>
      </c>
      <c r="D1161" s="25">
        <f>SUM(D1162:D1165)</f>
        <v>5217.8999999999996</v>
      </c>
      <c r="E1161" s="25">
        <f>SUM(E1162:E1165)</f>
        <v>4609.7</v>
      </c>
      <c r="F1161" s="492" t="s">
        <v>872</v>
      </c>
      <c r="G1161" s="492" t="s">
        <v>873</v>
      </c>
      <c r="H1161" s="488" t="s">
        <v>878</v>
      </c>
      <c r="I1161" s="489"/>
    </row>
    <row r="1162" spans="1:9" ht="53.25" customHeight="1">
      <c r="A1162" s="357"/>
      <c r="B1162" s="359"/>
      <c r="C1162" s="42" t="s">
        <v>8</v>
      </c>
      <c r="D1162" s="25">
        <f>SUM(D1167,D1172,D1177,D1182,D1187)</f>
        <v>885</v>
      </c>
      <c r="E1162" s="25">
        <f>SUM(E1167,E1172,E1177,E1182,E1187)</f>
        <v>629.29999999999995</v>
      </c>
      <c r="F1162" s="494"/>
      <c r="G1162" s="494"/>
      <c r="H1162" s="473"/>
      <c r="I1162" s="474"/>
    </row>
    <row r="1163" spans="1:9" ht="128.25">
      <c r="A1163" s="357"/>
      <c r="B1163" s="359"/>
      <c r="C1163" s="42" t="s">
        <v>9</v>
      </c>
      <c r="D1163" s="25">
        <f t="shared" ref="D1163:E1163" si="44">SUM(D1168,D1173,D1178,D1183,D1188)</f>
        <v>4332.8999999999996</v>
      </c>
      <c r="E1163" s="25">
        <f t="shared" si="44"/>
        <v>3980.4</v>
      </c>
      <c r="F1163" s="74" t="s">
        <v>874</v>
      </c>
      <c r="G1163" s="74" t="s">
        <v>875</v>
      </c>
      <c r="H1163" s="473" t="s">
        <v>879</v>
      </c>
      <c r="I1163" s="474"/>
    </row>
    <row r="1164" spans="1:9" ht="48.75" customHeight="1">
      <c r="A1164" s="357"/>
      <c r="B1164" s="359"/>
      <c r="C1164" s="42" t="s">
        <v>10</v>
      </c>
      <c r="D1164" s="25">
        <f t="shared" ref="D1164:E1164" si="45">SUM(D1169,D1174,D1179,D1184,D1189)</f>
        <v>0</v>
      </c>
      <c r="E1164" s="25">
        <f t="shared" si="45"/>
        <v>0</v>
      </c>
      <c r="F1164" s="494" t="s">
        <v>876</v>
      </c>
      <c r="G1164" s="494" t="s">
        <v>877</v>
      </c>
      <c r="H1164" s="495"/>
      <c r="I1164" s="496"/>
    </row>
    <row r="1165" spans="1:9" ht="48.75" customHeight="1">
      <c r="A1165" s="357"/>
      <c r="B1165" s="359"/>
      <c r="C1165" s="42" t="s">
        <v>11</v>
      </c>
      <c r="D1165" s="25">
        <f t="shared" ref="D1165:E1165" si="46">SUM(D1170,D1175,D1180,D1185,D1190)</f>
        <v>0</v>
      </c>
      <c r="E1165" s="25">
        <f t="shared" si="46"/>
        <v>0</v>
      </c>
      <c r="F1165" s="493"/>
      <c r="G1165" s="493"/>
      <c r="H1165" s="477"/>
      <c r="I1165" s="478"/>
    </row>
    <row r="1166" spans="1:9">
      <c r="A1166" s="357" t="s">
        <v>70</v>
      </c>
      <c r="B1166" s="359" t="s">
        <v>880</v>
      </c>
      <c r="C1166" s="42" t="s">
        <v>7</v>
      </c>
      <c r="D1166" s="25">
        <v>3581.9</v>
      </c>
      <c r="E1166" s="25">
        <v>3381</v>
      </c>
      <c r="F1166" s="236"/>
      <c r="G1166" s="237"/>
      <c r="H1166" s="238"/>
      <c r="I1166" s="239"/>
    </row>
    <row r="1167" spans="1:9">
      <c r="A1167" s="357"/>
      <c r="B1167" s="359"/>
      <c r="C1167" s="42" t="s">
        <v>8</v>
      </c>
      <c r="D1167" s="25"/>
      <c r="E1167" s="25"/>
      <c r="F1167" s="236"/>
      <c r="G1167" s="237"/>
      <c r="H1167" s="239"/>
      <c r="I1167" s="239"/>
    </row>
    <row r="1168" spans="1:9">
      <c r="A1168" s="357"/>
      <c r="B1168" s="359"/>
      <c r="C1168" s="42" t="s">
        <v>9</v>
      </c>
      <c r="D1168" s="25">
        <v>3581.9</v>
      </c>
      <c r="E1168" s="25">
        <v>3381</v>
      </c>
      <c r="F1168" s="236"/>
      <c r="G1168" s="237"/>
      <c r="H1168" s="239"/>
      <c r="I1168" s="239"/>
    </row>
    <row r="1169" spans="1:9">
      <c r="A1169" s="357"/>
      <c r="B1169" s="359"/>
      <c r="C1169" s="42" t="s">
        <v>10</v>
      </c>
      <c r="D1169" s="25"/>
      <c r="E1169" s="25"/>
      <c r="F1169" s="236"/>
      <c r="G1169" s="237"/>
      <c r="H1169" s="239"/>
      <c r="I1169" s="239"/>
    </row>
    <row r="1170" spans="1:9">
      <c r="A1170" s="357"/>
      <c r="B1170" s="359"/>
      <c r="C1170" s="42" t="s">
        <v>11</v>
      </c>
      <c r="D1170" s="25"/>
      <c r="E1170" s="25"/>
      <c r="F1170" s="236"/>
      <c r="G1170" s="237"/>
      <c r="H1170" s="239"/>
      <c r="I1170" s="239"/>
    </row>
    <row r="1171" spans="1:9">
      <c r="A1171" s="357" t="s">
        <v>70</v>
      </c>
      <c r="B1171" s="359" t="s">
        <v>881</v>
      </c>
      <c r="C1171" s="42" t="s">
        <v>7</v>
      </c>
      <c r="D1171" s="25">
        <v>200</v>
      </c>
      <c r="E1171" s="25">
        <v>199.3</v>
      </c>
      <c r="F1171" s="236"/>
      <c r="G1171" s="237"/>
      <c r="H1171" s="238"/>
      <c r="I1171" s="239"/>
    </row>
    <row r="1172" spans="1:9">
      <c r="A1172" s="357"/>
      <c r="B1172" s="359"/>
      <c r="C1172" s="42" t="s">
        <v>8</v>
      </c>
      <c r="D1172" s="25"/>
      <c r="E1172" s="25"/>
      <c r="F1172" s="236"/>
      <c r="G1172" s="237"/>
      <c r="H1172" s="239"/>
      <c r="I1172" s="239"/>
    </row>
    <row r="1173" spans="1:9">
      <c r="A1173" s="357"/>
      <c r="B1173" s="359"/>
      <c r="C1173" s="42" t="s">
        <v>9</v>
      </c>
      <c r="D1173" s="25">
        <v>200</v>
      </c>
      <c r="E1173" s="25">
        <v>199.3</v>
      </c>
      <c r="F1173" s="236"/>
      <c r="G1173" s="237"/>
      <c r="H1173" s="239"/>
      <c r="I1173" s="239"/>
    </row>
    <row r="1174" spans="1:9">
      <c r="A1174" s="357"/>
      <c r="B1174" s="359"/>
      <c r="C1174" s="42" t="s">
        <v>10</v>
      </c>
      <c r="D1174" s="25"/>
      <c r="E1174" s="25"/>
      <c r="F1174" s="236"/>
      <c r="G1174" s="237"/>
      <c r="H1174" s="239"/>
      <c r="I1174" s="239"/>
    </row>
    <row r="1175" spans="1:9">
      <c r="A1175" s="357"/>
      <c r="B1175" s="359"/>
      <c r="C1175" s="42" t="s">
        <v>11</v>
      </c>
      <c r="D1175" s="25"/>
      <c r="E1175" s="25"/>
      <c r="F1175" s="236"/>
      <c r="G1175" s="237"/>
      <c r="H1175" s="239"/>
      <c r="I1175" s="239"/>
    </row>
    <row r="1176" spans="1:9">
      <c r="A1176" s="357" t="s">
        <v>73</v>
      </c>
      <c r="B1176" s="359" t="s">
        <v>882</v>
      </c>
      <c r="C1176" s="42" t="s">
        <v>7</v>
      </c>
      <c r="D1176" s="25">
        <v>500</v>
      </c>
      <c r="E1176" s="25">
        <v>290</v>
      </c>
      <c r="F1176" s="236"/>
      <c r="G1176" s="237"/>
      <c r="H1176" s="238"/>
      <c r="I1176" s="239"/>
    </row>
    <row r="1177" spans="1:9">
      <c r="A1177" s="357"/>
      <c r="B1177" s="359"/>
      <c r="C1177" s="42" t="s">
        <v>8</v>
      </c>
      <c r="D1177" s="25">
        <v>500</v>
      </c>
      <c r="E1177" s="25">
        <v>290</v>
      </c>
      <c r="F1177" s="236"/>
      <c r="G1177" s="237"/>
      <c r="H1177" s="239"/>
      <c r="I1177" s="239"/>
    </row>
    <row r="1178" spans="1:9">
      <c r="A1178" s="357"/>
      <c r="B1178" s="359"/>
      <c r="C1178" s="42" t="s">
        <v>9</v>
      </c>
      <c r="D1178" s="25"/>
      <c r="E1178" s="25"/>
      <c r="F1178" s="236"/>
      <c r="G1178" s="237"/>
      <c r="H1178" s="239"/>
      <c r="I1178" s="239"/>
    </row>
    <row r="1179" spans="1:9">
      <c r="A1179" s="357"/>
      <c r="B1179" s="359"/>
      <c r="C1179" s="42" t="s">
        <v>10</v>
      </c>
      <c r="D1179" s="25"/>
      <c r="E1179" s="25"/>
      <c r="F1179" s="236"/>
      <c r="G1179" s="237"/>
      <c r="H1179" s="239"/>
      <c r="I1179" s="239"/>
    </row>
    <row r="1180" spans="1:9">
      <c r="A1180" s="357"/>
      <c r="B1180" s="359"/>
      <c r="C1180" s="42" t="s">
        <v>11</v>
      </c>
      <c r="D1180" s="25"/>
      <c r="E1180" s="25"/>
      <c r="F1180" s="236"/>
      <c r="G1180" s="237"/>
      <c r="H1180" s="239"/>
      <c r="I1180" s="239"/>
    </row>
    <row r="1181" spans="1:9">
      <c r="A1181" s="357" t="s">
        <v>229</v>
      </c>
      <c r="B1181" s="359" t="s">
        <v>883</v>
      </c>
      <c r="C1181" s="42" t="s">
        <v>7</v>
      </c>
      <c r="D1181" s="25">
        <v>551</v>
      </c>
      <c r="E1181" s="25">
        <v>400.1</v>
      </c>
      <c r="F1181" s="236"/>
      <c r="G1181" s="237"/>
      <c r="H1181" s="238" t="s">
        <v>906</v>
      </c>
      <c r="I1181" s="239"/>
    </row>
    <row r="1182" spans="1:9">
      <c r="A1182" s="357"/>
      <c r="B1182" s="359"/>
      <c r="C1182" s="42" t="s">
        <v>8</v>
      </c>
      <c r="D1182" s="25"/>
      <c r="E1182" s="25"/>
      <c r="F1182" s="236"/>
      <c r="G1182" s="237"/>
      <c r="H1182" s="239"/>
      <c r="I1182" s="239"/>
    </row>
    <row r="1183" spans="1:9">
      <c r="A1183" s="357"/>
      <c r="B1183" s="359"/>
      <c r="C1183" s="42" t="s">
        <v>9</v>
      </c>
      <c r="D1183" s="25">
        <v>551</v>
      </c>
      <c r="E1183" s="25">
        <v>400.1</v>
      </c>
      <c r="F1183" s="236"/>
      <c r="G1183" s="237"/>
      <c r="H1183" s="239"/>
      <c r="I1183" s="239"/>
    </row>
    <row r="1184" spans="1:9">
      <c r="A1184" s="357"/>
      <c r="B1184" s="359"/>
      <c r="C1184" s="42" t="s">
        <v>10</v>
      </c>
      <c r="D1184" s="25"/>
      <c r="E1184" s="25"/>
      <c r="F1184" s="236"/>
      <c r="G1184" s="237"/>
      <c r="H1184" s="239"/>
      <c r="I1184" s="239"/>
    </row>
    <row r="1185" spans="1:9">
      <c r="A1185" s="357"/>
      <c r="B1185" s="359"/>
      <c r="C1185" s="42" t="s">
        <v>11</v>
      </c>
      <c r="D1185" s="25"/>
      <c r="E1185" s="25"/>
      <c r="F1185" s="236"/>
      <c r="G1185" s="237"/>
      <c r="H1185" s="239"/>
      <c r="I1185" s="239"/>
    </row>
    <row r="1186" spans="1:9">
      <c r="A1186" s="357" t="s">
        <v>234</v>
      </c>
      <c r="B1186" s="359" t="s">
        <v>884</v>
      </c>
      <c r="C1186" s="42" t="s">
        <v>7</v>
      </c>
      <c r="D1186" s="25">
        <v>385</v>
      </c>
      <c r="E1186" s="25">
        <v>339.3</v>
      </c>
      <c r="F1186" s="236"/>
      <c r="G1186" s="237"/>
      <c r="H1186" s="238" t="s">
        <v>907</v>
      </c>
      <c r="I1186" s="239"/>
    </row>
    <row r="1187" spans="1:9">
      <c r="A1187" s="357"/>
      <c r="B1187" s="359"/>
      <c r="C1187" s="42" t="s">
        <v>8</v>
      </c>
      <c r="D1187" s="25">
        <v>385</v>
      </c>
      <c r="E1187" s="25">
        <v>339.3</v>
      </c>
      <c r="F1187" s="236"/>
      <c r="G1187" s="237"/>
      <c r="H1187" s="239"/>
      <c r="I1187" s="239"/>
    </row>
    <row r="1188" spans="1:9">
      <c r="A1188" s="357"/>
      <c r="B1188" s="359"/>
      <c r="C1188" s="42" t="s">
        <v>9</v>
      </c>
      <c r="D1188" s="25"/>
      <c r="E1188" s="25"/>
      <c r="F1188" s="236"/>
      <c r="G1188" s="237"/>
      <c r="H1188" s="239"/>
      <c r="I1188" s="239"/>
    </row>
    <row r="1189" spans="1:9">
      <c r="A1189" s="357"/>
      <c r="B1189" s="359"/>
      <c r="C1189" s="42" t="s">
        <v>10</v>
      </c>
      <c r="D1189" s="25"/>
      <c r="E1189" s="25"/>
      <c r="F1189" s="236"/>
      <c r="G1189" s="237"/>
      <c r="H1189" s="239"/>
      <c r="I1189" s="239"/>
    </row>
    <row r="1190" spans="1:9">
      <c r="A1190" s="357"/>
      <c r="B1190" s="359"/>
      <c r="C1190" s="42" t="s">
        <v>11</v>
      </c>
      <c r="D1190" s="25"/>
      <c r="E1190" s="25"/>
      <c r="F1190" s="236"/>
      <c r="G1190" s="237"/>
      <c r="H1190" s="239"/>
      <c r="I1190" s="239"/>
    </row>
    <row r="1191" spans="1:9">
      <c r="A1191" s="345" t="s">
        <v>894</v>
      </c>
      <c r="B1191" s="346"/>
      <c r="C1191" s="103" t="s">
        <v>7</v>
      </c>
      <c r="D1191" s="21">
        <f>SUM(D1192:D1195)</f>
        <v>19320</v>
      </c>
      <c r="E1191" s="21">
        <f>SUM(E1192:E1195)</f>
        <v>12711.099999999999</v>
      </c>
      <c r="F1191" s="230"/>
      <c r="G1191" s="231"/>
      <c r="H1191" s="232"/>
      <c r="I1191" s="232"/>
    </row>
    <row r="1192" spans="1:9">
      <c r="A1192" s="347"/>
      <c r="B1192" s="229"/>
      <c r="C1192" s="103" t="s">
        <v>8</v>
      </c>
      <c r="D1192" s="21">
        <f>SUM(D1122,D1142,D1162)</f>
        <v>3015.3</v>
      </c>
      <c r="E1192" s="21">
        <f>SUM(E1122,E1142,E1162)</f>
        <v>1734.3</v>
      </c>
      <c r="F1192" s="230"/>
      <c r="G1192" s="231"/>
      <c r="H1192" s="232"/>
      <c r="I1192" s="232"/>
    </row>
    <row r="1193" spans="1:9">
      <c r="A1193" s="347"/>
      <c r="B1193" s="229"/>
      <c r="C1193" s="103" t="s">
        <v>9</v>
      </c>
      <c r="D1193" s="21">
        <f t="shared" ref="D1193:E1193" si="47">SUM(D1123,D1143,D1163)</f>
        <v>16304.699999999999</v>
      </c>
      <c r="E1193" s="21">
        <f t="shared" si="47"/>
        <v>10976.8</v>
      </c>
      <c r="F1193" s="230"/>
      <c r="G1193" s="231"/>
      <c r="H1193" s="232"/>
      <c r="I1193" s="232"/>
    </row>
    <row r="1194" spans="1:9">
      <c r="A1194" s="347"/>
      <c r="B1194" s="229"/>
      <c r="C1194" s="103" t="s">
        <v>10</v>
      </c>
      <c r="D1194" s="21">
        <f t="shared" ref="D1194:E1194" si="48">SUM(D1124,D1144,D1164)</f>
        <v>0</v>
      </c>
      <c r="E1194" s="21">
        <f t="shared" si="48"/>
        <v>0</v>
      </c>
      <c r="F1194" s="230"/>
      <c r="G1194" s="231"/>
      <c r="H1194" s="232"/>
      <c r="I1194" s="232"/>
    </row>
    <row r="1195" spans="1:9" ht="30">
      <c r="A1195" s="348"/>
      <c r="B1195" s="349"/>
      <c r="C1195" s="103" t="s">
        <v>11</v>
      </c>
      <c r="D1195" s="21">
        <f t="shared" ref="D1195:E1195" si="49">SUM(D1125,D1145,D1165)</f>
        <v>0</v>
      </c>
      <c r="E1195" s="21">
        <f t="shared" si="49"/>
        <v>0</v>
      </c>
      <c r="F1195" s="230"/>
      <c r="G1195" s="231"/>
      <c r="H1195" s="232"/>
      <c r="I1195" s="232"/>
    </row>
    <row r="1196" spans="1:9">
      <c r="A1196" s="641" t="s">
        <v>885</v>
      </c>
      <c r="B1196" s="642"/>
      <c r="C1196" s="642"/>
      <c r="D1196" s="642"/>
      <c r="E1196" s="642"/>
      <c r="F1196" s="642"/>
      <c r="G1196" s="642"/>
      <c r="H1196" s="642"/>
      <c r="I1196" s="643"/>
    </row>
    <row r="1197" spans="1:9" ht="42.75">
      <c r="A1197" s="357" t="s">
        <v>6</v>
      </c>
      <c r="B1197" s="359" t="s">
        <v>886</v>
      </c>
      <c r="C1197" s="42" t="s">
        <v>7</v>
      </c>
      <c r="D1197" s="25"/>
      <c r="E1197" s="25"/>
      <c r="F1197" s="134" t="s">
        <v>887</v>
      </c>
      <c r="G1197" s="134" t="s">
        <v>888</v>
      </c>
      <c r="H1197" s="404" t="s">
        <v>891</v>
      </c>
      <c r="I1197" s="404"/>
    </row>
    <row r="1198" spans="1:9" ht="31.5" customHeight="1">
      <c r="A1198" s="357"/>
      <c r="B1198" s="359"/>
      <c r="C1198" s="42" t="s">
        <v>8</v>
      </c>
      <c r="D1198" s="25"/>
      <c r="E1198" s="25"/>
      <c r="F1198" s="313" t="s">
        <v>890</v>
      </c>
      <c r="G1198" s="313" t="s">
        <v>889</v>
      </c>
      <c r="H1198" s="488"/>
      <c r="I1198" s="489"/>
    </row>
    <row r="1199" spans="1:9" ht="31.5" customHeight="1">
      <c r="A1199" s="357"/>
      <c r="B1199" s="359"/>
      <c r="C1199" s="42" t="s">
        <v>9</v>
      </c>
      <c r="D1199" s="25"/>
      <c r="E1199" s="25"/>
      <c r="F1199" s="314"/>
      <c r="G1199" s="314"/>
      <c r="H1199" s="473"/>
      <c r="I1199" s="474"/>
    </row>
    <row r="1200" spans="1:9" ht="31.5" customHeight="1">
      <c r="A1200" s="357"/>
      <c r="B1200" s="359"/>
      <c r="C1200" s="42" t="s">
        <v>10</v>
      </c>
      <c r="D1200" s="25"/>
      <c r="E1200" s="25"/>
      <c r="F1200" s="314"/>
      <c r="G1200" s="314" t="s">
        <v>856</v>
      </c>
      <c r="H1200" s="473"/>
      <c r="I1200" s="474"/>
    </row>
    <row r="1201" spans="1:9" ht="31.5" customHeight="1">
      <c r="A1201" s="357"/>
      <c r="B1201" s="359"/>
      <c r="C1201" s="42" t="s">
        <v>11</v>
      </c>
      <c r="D1201" s="25"/>
      <c r="E1201" s="25"/>
      <c r="F1201" s="315"/>
      <c r="G1201" s="315"/>
      <c r="H1201" s="490"/>
      <c r="I1201" s="491"/>
    </row>
    <row r="1202" spans="1:9">
      <c r="A1202" s="357" t="s">
        <v>12</v>
      </c>
      <c r="B1202" s="359" t="s">
        <v>892</v>
      </c>
      <c r="C1202" s="42" t="s">
        <v>7</v>
      </c>
      <c r="D1202" s="25"/>
      <c r="E1202" s="25"/>
      <c r="F1202" s="236"/>
      <c r="G1202" s="237"/>
      <c r="H1202" s="238" t="s">
        <v>449</v>
      </c>
      <c r="I1202" s="239"/>
    </row>
    <row r="1203" spans="1:9">
      <c r="A1203" s="357"/>
      <c r="B1203" s="359"/>
      <c r="C1203" s="42" t="s">
        <v>8</v>
      </c>
      <c r="D1203" s="25"/>
      <c r="E1203" s="25"/>
      <c r="F1203" s="236"/>
      <c r="G1203" s="237"/>
      <c r="H1203" s="239"/>
      <c r="I1203" s="239"/>
    </row>
    <row r="1204" spans="1:9">
      <c r="A1204" s="357"/>
      <c r="B1204" s="359"/>
      <c r="C1204" s="42" t="s">
        <v>9</v>
      </c>
      <c r="D1204" s="25"/>
      <c r="E1204" s="25"/>
      <c r="F1204" s="236"/>
      <c r="G1204" s="237"/>
      <c r="H1204" s="239"/>
      <c r="I1204" s="239"/>
    </row>
    <row r="1205" spans="1:9">
      <c r="A1205" s="357"/>
      <c r="B1205" s="359"/>
      <c r="C1205" s="42" t="s">
        <v>10</v>
      </c>
      <c r="D1205" s="25"/>
      <c r="E1205" s="25"/>
      <c r="F1205" s="236"/>
      <c r="G1205" s="237"/>
      <c r="H1205" s="239"/>
      <c r="I1205" s="239"/>
    </row>
    <row r="1206" spans="1:9">
      <c r="A1206" s="357"/>
      <c r="B1206" s="359"/>
      <c r="C1206" s="42" t="s">
        <v>11</v>
      </c>
      <c r="D1206" s="25"/>
      <c r="E1206" s="25"/>
      <c r="F1206" s="236"/>
      <c r="G1206" s="237"/>
      <c r="H1206" s="239"/>
      <c r="I1206" s="239"/>
    </row>
    <row r="1207" spans="1:9">
      <c r="A1207" s="345" t="s">
        <v>893</v>
      </c>
      <c r="B1207" s="346"/>
      <c r="C1207" s="103" t="s">
        <v>7</v>
      </c>
      <c r="D1207" s="21">
        <f>D1000</f>
        <v>0</v>
      </c>
      <c r="E1207" s="21">
        <f>E1000</f>
        <v>0</v>
      </c>
      <c r="F1207" s="230"/>
      <c r="G1207" s="231"/>
      <c r="H1207" s="232"/>
      <c r="I1207" s="232"/>
    </row>
    <row r="1208" spans="1:9">
      <c r="A1208" s="347"/>
      <c r="B1208" s="229"/>
      <c r="C1208" s="103" t="s">
        <v>8</v>
      </c>
      <c r="D1208" s="21">
        <f t="shared" ref="D1208:E1208" si="50">D1001</f>
        <v>0</v>
      </c>
      <c r="E1208" s="21">
        <f t="shared" si="50"/>
        <v>0</v>
      </c>
      <c r="F1208" s="230"/>
      <c r="G1208" s="231"/>
      <c r="H1208" s="232"/>
      <c r="I1208" s="232"/>
    </row>
    <row r="1209" spans="1:9">
      <c r="A1209" s="347"/>
      <c r="B1209" s="229"/>
      <c r="C1209" s="103" t="s">
        <v>9</v>
      </c>
      <c r="D1209" s="21">
        <v>0</v>
      </c>
      <c r="E1209" s="21">
        <v>0</v>
      </c>
      <c r="F1209" s="230"/>
      <c r="G1209" s="231"/>
      <c r="H1209" s="232"/>
      <c r="I1209" s="232"/>
    </row>
    <row r="1210" spans="1:9">
      <c r="A1210" s="347"/>
      <c r="B1210" s="229"/>
      <c r="C1210" s="103" t="s">
        <v>10</v>
      </c>
      <c r="D1210" s="21">
        <f t="shared" ref="D1210:E1210" si="51">D1003</f>
        <v>0</v>
      </c>
      <c r="E1210" s="21">
        <f t="shared" si="51"/>
        <v>0</v>
      </c>
      <c r="F1210" s="230"/>
      <c r="G1210" s="231"/>
      <c r="H1210" s="232"/>
      <c r="I1210" s="232"/>
    </row>
    <row r="1211" spans="1:9" ht="30">
      <c r="A1211" s="348"/>
      <c r="B1211" s="349"/>
      <c r="C1211" s="103" t="s">
        <v>11</v>
      </c>
      <c r="D1211" s="21">
        <v>0</v>
      </c>
      <c r="E1211" s="21">
        <v>0</v>
      </c>
      <c r="F1211" s="230"/>
      <c r="G1211" s="231"/>
      <c r="H1211" s="232"/>
      <c r="I1211" s="232"/>
    </row>
    <row r="1212" spans="1:9">
      <c r="A1212" s="641" t="s">
        <v>895</v>
      </c>
      <c r="B1212" s="642"/>
      <c r="C1212" s="642"/>
      <c r="D1212" s="642"/>
      <c r="E1212" s="642"/>
      <c r="F1212" s="642"/>
      <c r="G1212" s="642"/>
      <c r="H1212" s="642"/>
      <c r="I1212" s="643"/>
    </row>
    <row r="1213" spans="1:9" ht="16.5" customHeight="1">
      <c r="A1213" s="357" t="s">
        <v>6</v>
      </c>
      <c r="B1213" s="359" t="s">
        <v>896</v>
      </c>
      <c r="C1213" s="42" t="s">
        <v>7</v>
      </c>
      <c r="D1213" s="25">
        <f>SUM(D1214:D1217)</f>
        <v>728.1</v>
      </c>
      <c r="E1213" s="25">
        <f>SUM(E1214:E1217)</f>
        <v>51.8</v>
      </c>
      <c r="F1213" s="254" t="s">
        <v>897</v>
      </c>
      <c r="G1213" s="254" t="s">
        <v>898</v>
      </c>
      <c r="H1213" s="404" t="s">
        <v>891</v>
      </c>
      <c r="I1213" s="404"/>
    </row>
    <row r="1214" spans="1:9" ht="16.5" customHeight="1">
      <c r="A1214" s="357"/>
      <c r="B1214" s="359"/>
      <c r="C1214" s="42" t="s">
        <v>8</v>
      </c>
      <c r="D1214" s="25">
        <f>SUM(D1219,D1224,D1229,D1234,D1239,D1244)</f>
        <v>474.1</v>
      </c>
      <c r="E1214" s="25">
        <f>SUM(E1219,E1224,E1229,E1234,E1239,E1244)</f>
        <v>30</v>
      </c>
      <c r="F1214" s="255"/>
      <c r="G1214" s="255"/>
      <c r="H1214" s="488"/>
      <c r="I1214" s="489"/>
    </row>
    <row r="1215" spans="1:9">
      <c r="A1215" s="357"/>
      <c r="B1215" s="359"/>
      <c r="C1215" s="42" t="s">
        <v>9</v>
      </c>
      <c r="D1215" s="25">
        <f t="shared" ref="D1215:E1217" si="52">SUM(D1220,D1225,D1230,D1235,D1240,D1245)</f>
        <v>254</v>
      </c>
      <c r="E1215" s="25">
        <f t="shared" si="52"/>
        <v>21.8</v>
      </c>
      <c r="F1215" s="255"/>
      <c r="G1215" s="255"/>
      <c r="H1215" s="473"/>
      <c r="I1215" s="474"/>
    </row>
    <row r="1216" spans="1:9" ht="16.5" customHeight="1">
      <c r="A1216" s="357"/>
      <c r="B1216" s="359"/>
      <c r="C1216" s="42" t="s">
        <v>10</v>
      </c>
      <c r="D1216" s="25">
        <f t="shared" si="52"/>
        <v>0</v>
      </c>
      <c r="E1216" s="25">
        <f t="shared" si="52"/>
        <v>0</v>
      </c>
      <c r="F1216" s="255"/>
      <c r="G1216" s="255"/>
      <c r="H1216" s="473"/>
      <c r="I1216" s="474"/>
    </row>
    <row r="1217" spans="1:9">
      <c r="A1217" s="357"/>
      <c r="B1217" s="359"/>
      <c r="C1217" s="42" t="s">
        <v>11</v>
      </c>
      <c r="D1217" s="25">
        <f t="shared" si="52"/>
        <v>0</v>
      </c>
      <c r="E1217" s="25">
        <f t="shared" si="52"/>
        <v>0</v>
      </c>
      <c r="F1217" s="256"/>
      <c r="G1217" s="256"/>
      <c r="H1217" s="490"/>
      <c r="I1217" s="491"/>
    </row>
    <row r="1218" spans="1:9">
      <c r="A1218" s="357" t="s">
        <v>12</v>
      </c>
      <c r="B1218" s="359" t="s">
        <v>899</v>
      </c>
      <c r="C1218" s="42" t="s">
        <v>7</v>
      </c>
      <c r="D1218" s="25">
        <v>100</v>
      </c>
      <c r="E1218" s="25"/>
      <c r="F1218" s="236"/>
      <c r="G1218" s="237"/>
      <c r="H1218" s="238" t="s">
        <v>449</v>
      </c>
      <c r="I1218" s="239"/>
    </row>
    <row r="1219" spans="1:9">
      <c r="A1219" s="357"/>
      <c r="B1219" s="359"/>
      <c r="C1219" s="42" t="s">
        <v>8</v>
      </c>
      <c r="D1219" s="25">
        <v>100</v>
      </c>
      <c r="E1219" s="25"/>
      <c r="F1219" s="236"/>
      <c r="G1219" s="237"/>
      <c r="H1219" s="239"/>
      <c r="I1219" s="239"/>
    </row>
    <row r="1220" spans="1:9">
      <c r="A1220" s="357"/>
      <c r="B1220" s="359"/>
      <c r="C1220" s="42" t="s">
        <v>9</v>
      </c>
      <c r="D1220" s="25"/>
      <c r="E1220" s="25"/>
      <c r="F1220" s="236"/>
      <c r="G1220" s="237"/>
      <c r="H1220" s="239"/>
      <c r="I1220" s="239"/>
    </row>
    <row r="1221" spans="1:9">
      <c r="A1221" s="357"/>
      <c r="B1221" s="359"/>
      <c r="C1221" s="42" t="s">
        <v>10</v>
      </c>
      <c r="D1221" s="25"/>
      <c r="E1221" s="25"/>
      <c r="F1221" s="236"/>
      <c r="G1221" s="237"/>
      <c r="H1221" s="239"/>
      <c r="I1221" s="239"/>
    </row>
    <row r="1222" spans="1:9">
      <c r="A1222" s="357"/>
      <c r="B1222" s="359"/>
      <c r="C1222" s="42" t="s">
        <v>11</v>
      </c>
      <c r="D1222" s="25"/>
      <c r="E1222" s="25"/>
      <c r="F1222" s="236"/>
      <c r="G1222" s="237"/>
      <c r="H1222" s="239"/>
      <c r="I1222" s="239"/>
    </row>
    <row r="1223" spans="1:9">
      <c r="A1223" s="357" t="s">
        <v>47</v>
      </c>
      <c r="B1223" s="359" t="s">
        <v>900</v>
      </c>
      <c r="C1223" s="42" t="s">
        <v>7</v>
      </c>
      <c r="D1223" s="25">
        <v>100</v>
      </c>
      <c r="E1223" s="25"/>
      <c r="F1223" s="236"/>
      <c r="G1223" s="237"/>
      <c r="H1223" s="238" t="s">
        <v>449</v>
      </c>
      <c r="I1223" s="239"/>
    </row>
    <row r="1224" spans="1:9">
      <c r="A1224" s="357"/>
      <c r="B1224" s="359"/>
      <c r="C1224" s="42" t="s">
        <v>8</v>
      </c>
      <c r="D1224" s="25">
        <v>100</v>
      </c>
      <c r="E1224" s="25"/>
      <c r="F1224" s="236"/>
      <c r="G1224" s="237"/>
      <c r="H1224" s="239"/>
      <c r="I1224" s="239"/>
    </row>
    <row r="1225" spans="1:9">
      <c r="A1225" s="357"/>
      <c r="B1225" s="359"/>
      <c r="C1225" s="42" t="s">
        <v>9</v>
      </c>
      <c r="D1225" s="25"/>
      <c r="E1225" s="25"/>
      <c r="F1225" s="236"/>
      <c r="G1225" s="237"/>
      <c r="H1225" s="239"/>
      <c r="I1225" s="239"/>
    </row>
    <row r="1226" spans="1:9">
      <c r="A1226" s="357"/>
      <c r="B1226" s="359"/>
      <c r="C1226" s="42" t="s">
        <v>10</v>
      </c>
      <c r="D1226" s="25"/>
      <c r="E1226" s="25"/>
      <c r="F1226" s="236"/>
      <c r="G1226" s="237"/>
      <c r="H1226" s="239"/>
      <c r="I1226" s="239"/>
    </row>
    <row r="1227" spans="1:9">
      <c r="A1227" s="357"/>
      <c r="B1227" s="359"/>
      <c r="C1227" s="42" t="s">
        <v>11</v>
      </c>
      <c r="D1227" s="25"/>
      <c r="E1227" s="25"/>
      <c r="F1227" s="236"/>
      <c r="G1227" s="237"/>
      <c r="H1227" s="239"/>
      <c r="I1227" s="239"/>
    </row>
    <row r="1228" spans="1:9">
      <c r="A1228" s="357" t="s">
        <v>49</v>
      </c>
      <c r="B1228" s="359" t="s">
        <v>901</v>
      </c>
      <c r="C1228" s="42" t="s">
        <v>7</v>
      </c>
      <c r="D1228" s="25">
        <v>15</v>
      </c>
      <c r="E1228" s="25"/>
      <c r="F1228" s="236"/>
      <c r="G1228" s="237"/>
      <c r="H1228" s="238" t="s">
        <v>449</v>
      </c>
      <c r="I1228" s="239"/>
    </row>
    <row r="1229" spans="1:9">
      <c r="A1229" s="357"/>
      <c r="B1229" s="359"/>
      <c r="C1229" s="42" t="s">
        <v>8</v>
      </c>
      <c r="D1229" s="25">
        <v>15</v>
      </c>
      <c r="E1229" s="25"/>
      <c r="F1229" s="236"/>
      <c r="G1229" s="237"/>
      <c r="H1229" s="239"/>
      <c r="I1229" s="239"/>
    </row>
    <row r="1230" spans="1:9">
      <c r="A1230" s="357"/>
      <c r="B1230" s="359"/>
      <c r="C1230" s="42" t="s">
        <v>9</v>
      </c>
      <c r="D1230" s="25"/>
      <c r="E1230" s="25"/>
      <c r="F1230" s="236"/>
      <c r="G1230" s="237"/>
      <c r="H1230" s="239"/>
      <c r="I1230" s="239"/>
    </row>
    <row r="1231" spans="1:9">
      <c r="A1231" s="357"/>
      <c r="B1231" s="359"/>
      <c r="C1231" s="42" t="s">
        <v>10</v>
      </c>
      <c r="D1231" s="25"/>
      <c r="E1231" s="25"/>
      <c r="F1231" s="236"/>
      <c r="G1231" s="237"/>
      <c r="H1231" s="239"/>
      <c r="I1231" s="239"/>
    </row>
    <row r="1232" spans="1:9">
      <c r="A1232" s="357"/>
      <c r="B1232" s="359"/>
      <c r="C1232" s="42" t="s">
        <v>11</v>
      </c>
      <c r="D1232" s="25"/>
      <c r="E1232" s="25"/>
      <c r="F1232" s="236"/>
      <c r="G1232" s="237"/>
      <c r="H1232" s="239"/>
      <c r="I1232" s="239"/>
    </row>
    <row r="1233" spans="1:9">
      <c r="A1233" s="357" t="s">
        <v>51</v>
      </c>
      <c r="B1233" s="359" t="s">
        <v>902</v>
      </c>
      <c r="C1233" s="42" t="s">
        <v>7</v>
      </c>
      <c r="D1233" s="25">
        <v>215</v>
      </c>
      <c r="E1233" s="25">
        <v>15</v>
      </c>
      <c r="F1233" s="236"/>
      <c r="G1233" s="237"/>
      <c r="H1233" s="238" t="s">
        <v>449</v>
      </c>
      <c r="I1233" s="239"/>
    </row>
    <row r="1234" spans="1:9">
      <c r="A1234" s="357"/>
      <c r="B1234" s="359"/>
      <c r="C1234" s="42" t="s">
        <v>8</v>
      </c>
      <c r="D1234" s="25">
        <v>215</v>
      </c>
      <c r="E1234" s="25">
        <v>15</v>
      </c>
      <c r="F1234" s="236"/>
      <c r="G1234" s="237"/>
      <c r="H1234" s="239"/>
      <c r="I1234" s="239"/>
    </row>
    <row r="1235" spans="1:9">
      <c r="A1235" s="357"/>
      <c r="B1235" s="359"/>
      <c r="C1235" s="42" t="s">
        <v>9</v>
      </c>
      <c r="D1235" s="25"/>
      <c r="E1235" s="25"/>
      <c r="F1235" s="236"/>
      <c r="G1235" s="237"/>
      <c r="H1235" s="239"/>
      <c r="I1235" s="239"/>
    </row>
    <row r="1236" spans="1:9">
      <c r="A1236" s="357"/>
      <c r="B1236" s="359"/>
      <c r="C1236" s="42" t="s">
        <v>10</v>
      </c>
      <c r="D1236" s="25"/>
      <c r="E1236" s="25"/>
      <c r="F1236" s="236"/>
      <c r="G1236" s="237"/>
      <c r="H1236" s="239"/>
      <c r="I1236" s="239"/>
    </row>
    <row r="1237" spans="1:9">
      <c r="A1237" s="357"/>
      <c r="B1237" s="359"/>
      <c r="C1237" s="42" t="s">
        <v>11</v>
      </c>
      <c r="D1237" s="25"/>
      <c r="E1237" s="25"/>
      <c r="F1237" s="236"/>
      <c r="G1237" s="237"/>
      <c r="H1237" s="239"/>
      <c r="I1237" s="239"/>
    </row>
    <row r="1238" spans="1:9">
      <c r="A1238" s="357" t="s">
        <v>53</v>
      </c>
      <c r="B1238" s="359" t="s">
        <v>903</v>
      </c>
      <c r="C1238" s="42" t="s">
        <v>7</v>
      </c>
      <c r="D1238" s="25">
        <v>15</v>
      </c>
      <c r="E1238" s="25">
        <v>15</v>
      </c>
      <c r="F1238" s="236"/>
      <c r="G1238" s="237"/>
      <c r="H1238" s="238" t="s">
        <v>449</v>
      </c>
      <c r="I1238" s="239"/>
    </row>
    <row r="1239" spans="1:9">
      <c r="A1239" s="357"/>
      <c r="B1239" s="359"/>
      <c r="C1239" s="42" t="s">
        <v>8</v>
      </c>
      <c r="D1239" s="25">
        <v>15</v>
      </c>
      <c r="E1239" s="25">
        <v>15</v>
      </c>
      <c r="F1239" s="236"/>
      <c r="G1239" s="237"/>
      <c r="H1239" s="239"/>
      <c r="I1239" s="239"/>
    </row>
    <row r="1240" spans="1:9">
      <c r="A1240" s="357"/>
      <c r="B1240" s="359"/>
      <c r="C1240" s="42" t="s">
        <v>9</v>
      </c>
      <c r="D1240" s="25"/>
      <c r="E1240" s="25"/>
      <c r="F1240" s="236"/>
      <c r="G1240" s="237"/>
      <c r="H1240" s="239"/>
      <c r="I1240" s="239"/>
    </row>
    <row r="1241" spans="1:9">
      <c r="A1241" s="357"/>
      <c r="B1241" s="359"/>
      <c r="C1241" s="42" t="s">
        <v>10</v>
      </c>
      <c r="D1241" s="25"/>
      <c r="E1241" s="25"/>
      <c r="F1241" s="236"/>
      <c r="G1241" s="237"/>
      <c r="H1241" s="239"/>
      <c r="I1241" s="239"/>
    </row>
    <row r="1242" spans="1:9">
      <c r="A1242" s="357"/>
      <c r="B1242" s="359"/>
      <c r="C1242" s="42" t="s">
        <v>11</v>
      </c>
      <c r="D1242" s="25"/>
      <c r="E1242" s="25"/>
      <c r="F1242" s="236"/>
      <c r="G1242" s="237"/>
      <c r="H1242" s="239"/>
      <c r="I1242" s="239"/>
    </row>
    <row r="1243" spans="1:9" ht="23.25" customHeight="1">
      <c r="A1243" s="357" t="s">
        <v>55</v>
      </c>
      <c r="B1243" s="359" t="s">
        <v>904</v>
      </c>
      <c r="C1243" s="42" t="s">
        <v>7</v>
      </c>
      <c r="D1243" s="25">
        <f>SUM(D1244:D1247)</f>
        <v>283.10000000000002</v>
      </c>
      <c r="E1243" s="25">
        <f>SUM(E1244:E1247)</f>
        <v>21.8</v>
      </c>
      <c r="F1243" s="236"/>
      <c r="G1243" s="237"/>
      <c r="H1243" s="238" t="s">
        <v>449</v>
      </c>
      <c r="I1243" s="239"/>
    </row>
    <row r="1244" spans="1:9" ht="23.25" customHeight="1">
      <c r="A1244" s="357"/>
      <c r="B1244" s="359"/>
      <c r="C1244" s="42" t="s">
        <v>8</v>
      </c>
      <c r="D1244" s="25">
        <v>29.1</v>
      </c>
      <c r="E1244" s="25"/>
      <c r="F1244" s="236"/>
      <c r="G1244" s="237"/>
      <c r="H1244" s="239"/>
      <c r="I1244" s="239"/>
    </row>
    <row r="1245" spans="1:9" ht="23.25" customHeight="1">
      <c r="A1245" s="357"/>
      <c r="B1245" s="359"/>
      <c r="C1245" s="42" t="s">
        <v>9</v>
      </c>
      <c r="D1245" s="25">
        <v>254</v>
      </c>
      <c r="E1245" s="25">
        <v>21.8</v>
      </c>
      <c r="F1245" s="236"/>
      <c r="G1245" s="237"/>
      <c r="H1245" s="239"/>
      <c r="I1245" s="239"/>
    </row>
    <row r="1246" spans="1:9" ht="23.25" customHeight="1">
      <c r="A1246" s="357"/>
      <c r="B1246" s="359"/>
      <c r="C1246" s="42" t="s">
        <v>10</v>
      </c>
      <c r="D1246" s="25"/>
      <c r="E1246" s="25"/>
      <c r="F1246" s="236"/>
      <c r="G1246" s="237"/>
      <c r="H1246" s="239"/>
      <c r="I1246" s="239"/>
    </row>
    <row r="1247" spans="1:9" ht="23.25" customHeight="1">
      <c r="A1247" s="357"/>
      <c r="B1247" s="359"/>
      <c r="C1247" s="42" t="s">
        <v>11</v>
      </c>
      <c r="D1247" s="25"/>
      <c r="E1247" s="25"/>
      <c r="F1247" s="236"/>
      <c r="G1247" s="237"/>
      <c r="H1247" s="239"/>
      <c r="I1247" s="239"/>
    </row>
    <row r="1248" spans="1:9" ht="15" customHeight="1">
      <c r="A1248" s="345" t="s">
        <v>1244</v>
      </c>
      <c r="B1248" s="346"/>
      <c r="C1248" s="103" t="s">
        <v>7</v>
      </c>
      <c r="D1248" s="21">
        <f>SUM(D1249:D1252)</f>
        <v>728.1</v>
      </c>
      <c r="E1248" s="21">
        <f>SUM(E1249:E1252)</f>
        <v>51.8</v>
      </c>
      <c r="F1248" s="230"/>
      <c r="G1248" s="231"/>
      <c r="H1248" s="232"/>
      <c r="I1248" s="232"/>
    </row>
    <row r="1249" spans="1:9" ht="15" customHeight="1">
      <c r="A1249" s="347"/>
      <c r="B1249" s="229"/>
      <c r="C1249" s="103" t="s">
        <v>8</v>
      </c>
      <c r="D1249" s="21">
        <f>D1214</f>
        <v>474.1</v>
      </c>
      <c r="E1249" s="21">
        <f>E1214</f>
        <v>30</v>
      </c>
      <c r="F1249" s="230"/>
      <c r="G1249" s="231"/>
      <c r="H1249" s="232"/>
      <c r="I1249" s="232"/>
    </row>
    <row r="1250" spans="1:9" ht="15" customHeight="1">
      <c r="A1250" s="347"/>
      <c r="B1250" s="229"/>
      <c r="C1250" s="103" t="s">
        <v>9</v>
      </c>
      <c r="D1250" s="21">
        <f t="shared" ref="D1250:E1250" si="53">D1215</f>
        <v>254</v>
      </c>
      <c r="E1250" s="21">
        <f t="shared" si="53"/>
        <v>21.8</v>
      </c>
      <c r="F1250" s="230"/>
      <c r="G1250" s="231"/>
      <c r="H1250" s="232"/>
      <c r="I1250" s="232"/>
    </row>
    <row r="1251" spans="1:9" ht="15" customHeight="1">
      <c r="A1251" s="347"/>
      <c r="B1251" s="229"/>
      <c r="C1251" s="103" t="s">
        <v>10</v>
      </c>
      <c r="D1251" s="21">
        <f t="shared" ref="D1251:E1251" si="54">D1216</f>
        <v>0</v>
      </c>
      <c r="E1251" s="21">
        <f t="shared" si="54"/>
        <v>0</v>
      </c>
      <c r="F1251" s="230"/>
      <c r="G1251" s="231"/>
      <c r="H1251" s="232"/>
      <c r="I1251" s="232"/>
    </row>
    <row r="1252" spans="1:9" ht="15" customHeight="1">
      <c r="A1252" s="348"/>
      <c r="B1252" s="349"/>
      <c r="C1252" s="103" t="s">
        <v>11</v>
      </c>
      <c r="D1252" s="21">
        <f t="shared" ref="D1252:E1252" si="55">D1217</f>
        <v>0</v>
      </c>
      <c r="E1252" s="21">
        <f t="shared" si="55"/>
        <v>0</v>
      </c>
      <c r="F1252" s="230"/>
      <c r="G1252" s="231"/>
      <c r="H1252" s="232"/>
      <c r="I1252" s="232"/>
    </row>
    <row r="1253" spans="1:9">
      <c r="A1253" s="345" t="s">
        <v>905</v>
      </c>
      <c r="B1253" s="346"/>
      <c r="C1253" s="103" t="s">
        <v>7</v>
      </c>
      <c r="D1253" s="21">
        <f>SUM(D1254:D1257)</f>
        <v>982683.1</v>
      </c>
      <c r="E1253" s="21">
        <f>SUM(E1254:E1257)</f>
        <v>523096.70000000007</v>
      </c>
      <c r="F1253" s="230"/>
      <c r="G1253" s="231"/>
      <c r="H1253" s="232"/>
      <c r="I1253" s="232"/>
    </row>
    <row r="1254" spans="1:9">
      <c r="A1254" s="347"/>
      <c r="B1254" s="229"/>
      <c r="C1254" s="103" t="s">
        <v>8</v>
      </c>
      <c r="D1254" s="21">
        <f>SUM(D1100,D1116,D1192,D1208,D1249)</f>
        <v>26579.699999999997</v>
      </c>
      <c r="E1254" s="21">
        <f>SUM(E1100,E1116,E1192,E1208,E1249)</f>
        <v>12862.899999999998</v>
      </c>
      <c r="F1254" s="230"/>
      <c r="G1254" s="231"/>
      <c r="H1254" s="232"/>
      <c r="I1254" s="232"/>
    </row>
    <row r="1255" spans="1:9">
      <c r="A1255" s="347"/>
      <c r="B1255" s="229"/>
      <c r="C1255" s="103" t="s">
        <v>9</v>
      </c>
      <c r="D1255" s="21">
        <f t="shared" ref="D1255:E1255" si="56">SUM(D1101,D1117,D1193,D1209,D1250)</f>
        <v>735027.5</v>
      </c>
      <c r="E1255" s="21">
        <f t="shared" si="56"/>
        <v>400704.60000000003</v>
      </c>
      <c r="F1255" s="230"/>
      <c r="G1255" s="231"/>
      <c r="H1255" s="232"/>
      <c r="I1255" s="232"/>
    </row>
    <row r="1256" spans="1:9">
      <c r="A1256" s="347"/>
      <c r="B1256" s="229"/>
      <c r="C1256" s="103" t="s">
        <v>10</v>
      </c>
      <c r="D1256" s="21">
        <f t="shared" ref="D1256:E1256" si="57">SUM(D1102,D1118,D1194,D1210,D1251)</f>
        <v>221075.9</v>
      </c>
      <c r="E1256" s="21">
        <f t="shared" si="57"/>
        <v>109529.20000000001</v>
      </c>
      <c r="F1256" s="230"/>
      <c r="G1256" s="231"/>
      <c r="H1256" s="232"/>
      <c r="I1256" s="232"/>
    </row>
    <row r="1257" spans="1:9" ht="30">
      <c r="A1257" s="348"/>
      <c r="B1257" s="349"/>
      <c r="C1257" s="103" t="s">
        <v>11</v>
      </c>
      <c r="D1257" s="21">
        <f t="shared" ref="D1257:E1257" si="58">SUM(D1103,D1119,D1195,D1211,D1252)</f>
        <v>0</v>
      </c>
      <c r="E1257" s="21">
        <f t="shared" si="58"/>
        <v>0</v>
      </c>
      <c r="F1257" s="230"/>
      <c r="G1257" s="231"/>
      <c r="H1257" s="232"/>
      <c r="I1257" s="232"/>
    </row>
    <row r="1258" spans="1:9" ht="17.25" thickBot="1">
      <c r="A1258" s="323" t="s">
        <v>614</v>
      </c>
      <c r="B1258" s="406"/>
      <c r="C1258" s="406"/>
      <c r="D1258" s="406"/>
      <c r="E1258" s="406"/>
      <c r="F1258" s="406"/>
      <c r="G1258" s="406"/>
      <c r="H1258" s="406"/>
      <c r="I1258" s="324"/>
    </row>
    <row r="1259" spans="1:9" ht="17.25" thickBot="1">
      <c r="A1259" s="387" t="s">
        <v>1115</v>
      </c>
      <c r="B1259" s="388"/>
      <c r="C1259" s="388"/>
      <c r="D1259" s="388"/>
      <c r="E1259" s="388"/>
      <c r="F1259" s="388"/>
      <c r="G1259" s="388"/>
      <c r="H1259" s="388"/>
      <c r="I1259" s="389"/>
    </row>
    <row r="1260" spans="1:9" ht="18" thickBot="1">
      <c r="A1260" s="372" t="s">
        <v>654</v>
      </c>
      <c r="B1260" s="373"/>
      <c r="C1260" s="126"/>
      <c r="D1260" s="126"/>
      <c r="E1260" s="126"/>
      <c r="F1260" s="127"/>
      <c r="G1260" s="127"/>
      <c r="H1260" s="374"/>
      <c r="I1260" s="375"/>
    </row>
    <row r="1261" spans="1:9" ht="18" thickBot="1">
      <c r="A1261" s="126" t="s">
        <v>6</v>
      </c>
      <c r="B1261" s="372" t="s">
        <v>655</v>
      </c>
      <c r="C1261" s="376"/>
      <c r="D1261" s="376"/>
      <c r="E1261" s="376"/>
      <c r="F1261" s="376"/>
      <c r="G1261" s="376"/>
      <c r="H1261" s="376"/>
      <c r="I1261" s="373"/>
    </row>
    <row r="1262" spans="1:9" ht="18" thickBot="1">
      <c r="A1262" s="126" t="s">
        <v>13</v>
      </c>
      <c r="B1262" s="372" t="s">
        <v>656</v>
      </c>
      <c r="C1262" s="376"/>
      <c r="D1262" s="376"/>
      <c r="E1262" s="376"/>
      <c r="F1262" s="376"/>
      <c r="G1262" s="376"/>
      <c r="H1262" s="376"/>
      <c r="I1262" s="373"/>
    </row>
    <row r="1263" spans="1:9" ht="17.25" thickBot="1">
      <c r="A1263" s="377" t="s">
        <v>657</v>
      </c>
      <c r="B1263" s="378"/>
      <c r="C1263" s="378"/>
      <c r="D1263" s="378"/>
      <c r="E1263" s="378"/>
      <c r="F1263" s="378"/>
      <c r="G1263" s="378"/>
      <c r="H1263" s="378"/>
      <c r="I1263" s="379"/>
    </row>
    <row r="1264" spans="1:9" ht="17.25" customHeight="1">
      <c r="A1264" s="356" t="s">
        <v>6</v>
      </c>
      <c r="B1264" s="358" t="s">
        <v>658</v>
      </c>
      <c r="C1264" s="105" t="s">
        <v>7</v>
      </c>
      <c r="D1264" s="23">
        <f>SUM(D1265:D1268)</f>
        <v>0</v>
      </c>
      <c r="E1264" s="23">
        <f>SUM(E1265:E1268)</f>
        <v>0</v>
      </c>
      <c r="F1264" s="325"/>
      <c r="G1264" s="326"/>
      <c r="H1264" s="316"/>
      <c r="I1264" s="232"/>
    </row>
    <row r="1265" spans="1:9" ht="17.25">
      <c r="A1265" s="356"/>
      <c r="B1265" s="358"/>
      <c r="C1265" s="105" t="s">
        <v>8</v>
      </c>
      <c r="D1265" s="23">
        <f>SUM(D1270,D1275)</f>
        <v>0</v>
      </c>
      <c r="E1265" s="23">
        <f>SUM(E1270,E1275)</f>
        <v>0</v>
      </c>
      <c r="F1265" s="325"/>
      <c r="G1265" s="326"/>
      <c r="H1265" s="232"/>
      <c r="I1265" s="232"/>
    </row>
    <row r="1266" spans="1:9" ht="17.25">
      <c r="A1266" s="356"/>
      <c r="B1266" s="358"/>
      <c r="C1266" s="105" t="s">
        <v>9</v>
      </c>
      <c r="D1266" s="23">
        <f t="shared" ref="D1266:E1266" si="59">SUM(D1271,D1276)</f>
        <v>0</v>
      </c>
      <c r="E1266" s="23">
        <f t="shared" si="59"/>
        <v>0</v>
      </c>
      <c r="F1266" s="325"/>
      <c r="G1266" s="326"/>
      <c r="H1266" s="232"/>
      <c r="I1266" s="232"/>
    </row>
    <row r="1267" spans="1:9" ht="17.25">
      <c r="A1267" s="356"/>
      <c r="B1267" s="358"/>
      <c r="C1267" s="105" t="s">
        <v>10</v>
      </c>
      <c r="D1267" s="23">
        <f t="shared" ref="D1267:E1267" si="60">SUM(D1272,D1277)</f>
        <v>0</v>
      </c>
      <c r="E1267" s="23">
        <f t="shared" si="60"/>
        <v>0</v>
      </c>
      <c r="F1267" s="325"/>
      <c r="G1267" s="326"/>
      <c r="H1267" s="232"/>
      <c r="I1267" s="232"/>
    </row>
    <row r="1268" spans="1:9" ht="17.25">
      <c r="A1268" s="356"/>
      <c r="B1268" s="358"/>
      <c r="C1268" s="105" t="s">
        <v>11</v>
      </c>
      <c r="D1268" s="23">
        <f t="shared" ref="D1268:E1268" si="61">SUM(D1273,D1278)</f>
        <v>0</v>
      </c>
      <c r="E1268" s="23">
        <f t="shared" si="61"/>
        <v>0</v>
      </c>
      <c r="F1268" s="325"/>
      <c r="G1268" s="326"/>
      <c r="H1268" s="232"/>
      <c r="I1268" s="232"/>
    </row>
    <row r="1269" spans="1:9" ht="18" customHeight="1">
      <c r="A1269" s="357" t="s">
        <v>12</v>
      </c>
      <c r="B1269" s="359" t="s">
        <v>659</v>
      </c>
      <c r="C1269" s="42" t="s">
        <v>7</v>
      </c>
      <c r="D1269" s="25">
        <v>0</v>
      </c>
      <c r="E1269" s="25">
        <v>0</v>
      </c>
      <c r="F1269" s="236" t="s">
        <v>660</v>
      </c>
      <c r="G1269" s="237" t="s">
        <v>661</v>
      </c>
      <c r="H1269" s="238" t="s">
        <v>662</v>
      </c>
      <c r="I1269" s="239"/>
    </row>
    <row r="1270" spans="1:9">
      <c r="A1270" s="357"/>
      <c r="B1270" s="359"/>
      <c r="C1270" s="42" t="s">
        <v>8</v>
      </c>
      <c r="D1270" s="25">
        <v>0</v>
      </c>
      <c r="E1270" s="25">
        <v>0</v>
      </c>
      <c r="F1270" s="236"/>
      <c r="G1270" s="237"/>
      <c r="H1270" s="239"/>
      <c r="I1270" s="239"/>
    </row>
    <row r="1271" spans="1:9">
      <c r="A1271" s="357"/>
      <c r="B1271" s="359"/>
      <c r="C1271" s="42" t="s">
        <v>9</v>
      </c>
      <c r="D1271" s="25"/>
      <c r="E1271" s="25"/>
      <c r="F1271" s="236"/>
      <c r="G1271" s="237"/>
      <c r="H1271" s="239"/>
      <c r="I1271" s="239"/>
    </row>
    <row r="1272" spans="1:9">
      <c r="A1272" s="357"/>
      <c r="B1272" s="359"/>
      <c r="C1272" s="42" t="s">
        <v>10</v>
      </c>
      <c r="D1272" s="25"/>
      <c r="E1272" s="25"/>
      <c r="F1272" s="236"/>
      <c r="G1272" s="237"/>
      <c r="H1272" s="239"/>
      <c r="I1272" s="239"/>
    </row>
    <row r="1273" spans="1:9">
      <c r="A1273" s="357"/>
      <c r="B1273" s="359"/>
      <c r="C1273" s="42" t="s">
        <v>11</v>
      </c>
      <c r="D1273" s="25"/>
      <c r="E1273" s="25"/>
      <c r="F1273" s="236"/>
      <c r="G1273" s="237"/>
      <c r="H1273" s="239"/>
      <c r="I1273" s="239"/>
    </row>
    <row r="1274" spans="1:9" ht="18" customHeight="1">
      <c r="A1274" s="357" t="s">
        <v>47</v>
      </c>
      <c r="B1274" s="359" t="s">
        <v>663</v>
      </c>
      <c r="C1274" s="42" t="s">
        <v>7</v>
      </c>
      <c r="D1274" s="25">
        <v>0</v>
      </c>
      <c r="E1274" s="25">
        <v>0</v>
      </c>
      <c r="F1274" s="236" t="s">
        <v>664</v>
      </c>
      <c r="G1274" s="237" t="s">
        <v>665</v>
      </c>
      <c r="H1274" s="238" t="s">
        <v>662</v>
      </c>
      <c r="I1274" s="239"/>
    </row>
    <row r="1275" spans="1:9">
      <c r="A1275" s="357"/>
      <c r="B1275" s="359"/>
      <c r="C1275" s="42" t="s">
        <v>8</v>
      </c>
      <c r="D1275" s="25">
        <v>0</v>
      </c>
      <c r="E1275" s="25">
        <v>0</v>
      </c>
      <c r="F1275" s="236"/>
      <c r="G1275" s="237"/>
      <c r="H1275" s="239"/>
      <c r="I1275" s="239"/>
    </row>
    <row r="1276" spans="1:9">
      <c r="A1276" s="357"/>
      <c r="B1276" s="359"/>
      <c r="C1276" s="42" t="s">
        <v>9</v>
      </c>
      <c r="D1276" s="25"/>
      <c r="E1276" s="25"/>
      <c r="F1276" s="236"/>
      <c r="G1276" s="237"/>
      <c r="H1276" s="239"/>
      <c r="I1276" s="239"/>
    </row>
    <row r="1277" spans="1:9">
      <c r="A1277" s="357"/>
      <c r="B1277" s="359"/>
      <c r="C1277" s="42" t="s">
        <v>10</v>
      </c>
      <c r="D1277" s="25"/>
      <c r="E1277" s="25"/>
      <c r="F1277" s="236"/>
      <c r="G1277" s="237"/>
      <c r="H1277" s="239"/>
      <c r="I1277" s="239"/>
    </row>
    <row r="1278" spans="1:9">
      <c r="A1278" s="357"/>
      <c r="B1278" s="359"/>
      <c r="C1278" s="42" t="s">
        <v>11</v>
      </c>
      <c r="D1278" s="25"/>
      <c r="E1278" s="25"/>
      <c r="F1278" s="236"/>
      <c r="G1278" s="237"/>
      <c r="H1278" s="239"/>
      <c r="I1278" s="239"/>
    </row>
    <row r="1279" spans="1:9" ht="17.25" customHeight="1">
      <c r="A1279" s="356" t="s">
        <v>13</v>
      </c>
      <c r="B1279" s="358" t="s">
        <v>666</v>
      </c>
      <c r="C1279" s="105" t="s">
        <v>7</v>
      </c>
      <c r="D1279" s="23">
        <f>SUM(D1280:D1283)</f>
        <v>0</v>
      </c>
      <c r="E1279" s="23">
        <f>SUM(E1280:E1283)</f>
        <v>932.5</v>
      </c>
      <c r="F1279" s="325"/>
      <c r="G1279" s="326"/>
      <c r="H1279" s="316"/>
      <c r="I1279" s="232"/>
    </row>
    <row r="1280" spans="1:9" ht="17.25">
      <c r="A1280" s="356"/>
      <c r="B1280" s="358"/>
      <c r="C1280" s="105" t="s">
        <v>8</v>
      </c>
      <c r="D1280" s="23">
        <f>SUM(D1285,D1290,D1295)</f>
        <v>0</v>
      </c>
      <c r="E1280" s="23">
        <f>SUM(E1285,E1290,E1295)</f>
        <v>0</v>
      </c>
      <c r="F1280" s="325"/>
      <c r="G1280" s="326"/>
      <c r="H1280" s="232"/>
      <c r="I1280" s="232"/>
    </row>
    <row r="1281" spans="1:9" ht="17.25">
      <c r="A1281" s="356"/>
      <c r="B1281" s="358"/>
      <c r="C1281" s="105" t="s">
        <v>9</v>
      </c>
      <c r="D1281" s="23">
        <f t="shared" ref="D1281:E1283" si="62">SUM(D1286,D1291,D1296)</f>
        <v>0</v>
      </c>
      <c r="E1281" s="23">
        <f t="shared" si="62"/>
        <v>0</v>
      </c>
      <c r="F1281" s="325"/>
      <c r="G1281" s="326"/>
      <c r="H1281" s="232"/>
      <c r="I1281" s="232"/>
    </row>
    <row r="1282" spans="1:9" ht="17.25">
      <c r="A1282" s="356"/>
      <c r="B1282" s="358"/>
      <c r="C1282" s="105" t="s">
        <v>10</v>
      </c>
      <c r="D1282" s="23">
        <f t="shared" si="62"/>
        <v>0</v>
      </c>
      <c r="E1282" s="23">
        <f t="shared" si="62"/>
        <v>0</v>
      </c>
      <c r="F1282" s="325"/>
      <c r="G1282" s="326"/>
      <c r="H1282" s="232"/>
      <c r="I1282" s="232"/>
    </row>
    <row r="1283" spans="1:9" ht="17.25">
      <c r="A1283" s="356"/>
      <c r="B1283" s="358"/>
      <c r="C1283" s="105" t="s">
        <v>11</v>
      </c>
      <c r="D1283" s="23">
        <f t="shared" si="62"/>
        <v>0</v>
      </c>
      <c r="E1283" s="23">
        <f t="shared" si="62"/>
        <v>932.5</v>
      </c>
      <c r="F1283" s="325"/>
      <c r="G1283" s="326"/>
      <c r="H1283" s="232"/>
      <c r="I1283" s="232"/>
    </row>
    <row r="1284" spans="1:9" ht="18" customHeight="1">
      <c r="A1284" s="357" t="s">
        <v>33</v>
      </c>
      <c r="B1284" s="359" t="s">
        <v>667</v>
      </c>
      <c r="C1284" s="42" t="s">
        <v>7</v>
      </c>
      <c r="D1284" s="25">
        <v>0</v>
      </c>
      <c r="E1284" s="25">
        <v>0</v>
      </c>
      <c r="F1284" s="236" t="s">
        <v>668</v>
      </c>
      <c r="G1284" s="237" t="s">
        <v>669</v>
      </c>
      <c r="H1284" s="238" t="s">
        <v>662</v>
      </c>
      <c r="I1284" s="239"/>
    </row>
    <row r="1285" spans="1:9">
      <c r="A1285" s="357"/>
      <c r="B1285" s="359"/>
      <c r="C1285" s="42" t="s">
        <v>8</v>
      </c>
      <c r="D1285" s="25">
        <v>0</v>
      </c>
      <c r="E1285" s="25">
        <v>0</v>
      </c>
      <c r="F1285" s="236"/>
      <c r="G1285" s="237"/>
      <c r="H1285" s="239"/>
      <c r="I1285" s="239"/>
    </row>
    <row r="1286" spans="1:9">
      <c r="A1286" s="357"/>
      <c r="B1286" s="359"/>
      <c r="C1286" s="42" t="s">
        <v>9</v>
      </c>
      <c r="D1286" s="25"/>
      <c r="E1286" s="25"/>
      <c r="F1286" s="236"/>
      <c r="G1286" s="237"/>
      <c r="H1286" s="239"/>
      <c r="I1286" s="239"/>
    </row>
    <row r="1287" spans="1:9">
      <c r="A1287" s="357"/>
      <c r="B1287" s="359"/>
      <c r="C1287" s="42" t="s">
        <v>10</v>
      </c>
      <c r="D1287" s="25"/>
      <c r="E1287" s="25"/>
      <c r="F1287" s="236"/>
      <c r="G1287" s="237"/>
      <c r="H1287" s="239"/>
      <c r="I1287" s="239"/>
    </row>
    <row r="1288" spans="1:9">
      <c r="A1288" s="357"/>
      <c r="B1288" s="359"/>
      <c r="C1288" s="42" t="s">
        <v>11</v>
      </c>
      <c r="D1288" s="25"/>
      <c r="E1288" s="25"/>
      <c r="F1288" s="236"/>
      <c r="G1288" s="237"/>
      <c r="H1288" s="239"/>
      <c r="I1288" s="239"/>
    </row>
    <row r="1289" spans="1:9" ht="18" customHeight="1">
      <c r="A1289" s="357" t="s">
        <v>65</v>
      </c>
      <c r="B1289" s="359" t="s">
        <v>663</v>
      </c>
      <c r="C1289" s="42" t="s">
        <v>7</v>
      </c>
      <c r="D1289" s="25">
        <v>0</v>
      </c>
      <c r="E1289" s="25">
        <v>932.5</v>
      </c>
      <c r="F1289" s="236" t="s">
        <v>668</v>
      </c>
      <c r="G1289" s="237" t="s">
        <v>670</v>
      </c>
      <c r="H1289" s="238" t="s">
        <v>662</v>
      </c>
      <c r="I1289" s="239"/>
    </row>
    <row r="1290" spans="1:9">
      <c r="A1290" s="357"/>
      <c r="B1290" s="359"/>
      <c r="C1290" s="42" t="s">
        <v>8</v>
      </c>
      <c r="D1290" s="25">
        <v>0</v>
      </c>
      <c r="E1290" s="25">
        <v>0</v>
      </c>
      <c r="F1290" s="236"/>
      <c r="G1290" s="237"/>
      <c r="H1290" s="239"/>
      <c r="I1290" s="239"/>
    </row>
    <row r="1291" spans="1:9">
      <c r="A1291" s="357"/>
      <c r="B1291" s="359"/>
      <c r="C1291" s="42" t="s">
        <v>9</v>
      </c>
      <c r="D1291" s="25"/>
      <c r="E1291" s="25"/>
      <c r="F1291" s="236"/>
      <c r="G1291" s="237"/>
      <c r="H1291" s="239"/>
      <c r="I1291" s="239"/>
    </row>
    <row r="1292" spans="1:9">
      <c r="A1292" s="357"/>
      <c r="B1292" s="359"/>
      <c r="C1292" s="42" t="s">
        <v>10</v>
      </c>
      <c r="D1292" s="25"/>
      <c r="E1292" s="25"/>
      <c r="F1292" s="236"/>
      <c r="G1292" s="237"/>
      <c r="H1292" s="239"/>
      <c r="I1292" s="239"/>
    </row>
    <row r="1293" spans="1:9">
      <c r="A1293" s="357"/>
      <c r="B1293" s="359"/>
      <c r="C1293" s="42" t="s">
        <v>11</v>
      </c>
      <c r="D1293" s="25">
        <v>0</v>
      </c>
      <c r="E1293" s="25">
        <v>932.5</v>
      </c>
      <c r="F1293" s="236"/>
      <c r="G1293" s="237"/>
      <c r="H1293" s="239"/>
      <c r="I1293" s="239"/>
    </row>
    <row r="1294" spans="1:9" ht="18" customHeight="1">
      <c r="A1294" s="357" t="s">
        <v>67</v>
      </c>
      <c r="B1294" s="359" t="s">
        <v>671</v>
      </c>
      <c r="C1294" s="42" t="s">
        <v>7</v>
      </c>
      <c r="D1294" s="25">
        <v>0</v>
      </c>
      <c r="E1294" s="25">
        <v>0</v>
      </c>
      <c r="F1294" s="236" t="s">
        <v>672</v>
      </c>
      <c r="G1294" s="237" t="s">
        <v>673</v>
      </c>
      <c r="H1294" s="238" t="s">
        <v>662</v>
      </c>
      <c r="I1294" s="239"/>
    </row>
    <row r="1295" spans="1:9">
      <c r="A1295" s="357"/>
      <c r="B1295" s="359"/>
      <c r="C1295" s="42" t="s">
        <v>8</v>
      </c>
      <c r="D1295" s="25">
        <v>0</v>
      </c>
      <c r="E1295" s="25">
        <v>0</v>
      </c>
      <c r="F1295" s="236"/>
      <c r="G1295" s="237"/>
      <c r="H1295" s="239"/>
      <c r="I1295" s="239"/>
    </row>
    <row r="1296" spans="1:9">
      <c r="A1296" s="357"/>
      <c r="B1296" s="359"/>
      <c r="C1296" s="42" t="s">
        <v>9</v>
      </c>
      <c r="D1296" s="25"/>
      <c r="E1296" s="25"/>
      <c r="F1296" s="236"/>
      <c r="G1296" s="237"/>
      <c r="H1296" s="239"/>
      <c r="I1296" s="239"/>
    </row>
    <row r="1297" spans="1:9">
      <c r="A1297" s="357"/>
      <c r="B1297" s="359"/>
      <c r="C1297" s="42" t="s">
        <v>10</v>
      </c>
      <c r="D1297" s="25"/>
      <c r="E1297" s="25"/>
      <c r="F1297" s="236"/>
      <c r="G1297" s="237"/>
      <c r="H1297" s="239"/>
      <c r="I1297" s="239"/>
    </row>
    <row r="1298" spans="1:9">
      <c r="A1298" s="357"/>
      <c r="B1298" s="359"/>
      <c r="C1298" s="42" t="s">
        <v>11</v>
      </c>
      <c r="D1298" s="25"/>
      <c r="E1298" s="25"/>
      <c r="F1298" s="236"/>
      <c r="G1298" s="237"/>
      <c r="H1298" s="239"/>
      <c r="I1298" s="239"/>
    </row>
    <row r="1299" spans="1:9" ht="17.25" customHeight="1">
      <c r="A1299" s="356" t="s">
        <v>25</v>
      </c>
      <c r="B1299" s="358" t="s">
        <v>674</v>
      </c>
      <c r="C1299" s="105" t="s">
        <v>7</v>
      </c>
      <c r="D1299" s="23">
        <f>SUM(D1300:D1303)</f>
        <v>70</v>
      </c>
      <c r="E1299" s="23">
        <f>SUM(E1300:E1303)</f>
        <v>0</v>
      </c>
      <c r="F1299" s="325"/>
      <c r="G1299" s="326"/>
      <c r="H1299" s="316"/>
      <c r="I1299" s="232"/>
    </row>
    <row r="1300" spans="1:9" ht="17.25" customHeight="1">
      <c r="A1300" s="356"/>
      <c r="B1300" s="358"/>
      <c r="C1300" s="105" t="s">
        <v>8</v>
      </c>
      <c r="D1300" s="23">
        <f>SUM(D1305,D1310,D1315,D1320)</f>
        <v>0</v>
      </c>
      <c r="E1300" s="23">
        <f>SUM(E1305,E1310,E1315,E1320)</f>
        <v>0</v>
      </c>
      <c r="F1300" s="325"/>
      <c r="G1300" s="326"/>
      <c r="H1300" s="232"/>
      <c r="I1300" s="232"/>
    </row>
    <row r="1301" spans="1:9" ht="17.25" customHeight="1">
      <c r="A1301" s="356"/>
      <c r="B1301" s="358"/>
      <c r="C1301" s="105" t="s">
        <v>9</v>
      </c>
      <c r="D1301" s="23">
        <f t="shared" ref="D1301:E1301" si="63">SUM(D1306,D1311,D1316,D1321)</f>
        <v>0</v>
      </c>
      <c r="E1301" s="23">
        <f t="shared" si="63"/>
        <v>0</v>
      </c>
      <c r="F1301" s="325"/>
      <c r="G1301" s="326"/>
      <c r="H1301" s="232"/>
      <c r="I1301" s="232"/>
    </row>
    <row r="1302" spans="1:9" ht="17.25" customHeight="1">
      <c r="A1302" s="356"/>
      <c r="B1302" s="358"/>
      <c r="C1302" s="105" t="s">
        <v>10</v>
      </c>
      <c r="D1302" s="23">
        <f t="shared" ref="D1302:E1302" si="64">SUM(D1307,D1312,D1317,D1322)</f>
        <v>70</v>
      </c>
      <c r="E1302" s="23">
        <f t="shared" si="64"/>
        <v>0</v>
      </c>
      <c r="F1302" s="325"/>
      <c r="G1302" s="326"/>
      <c r="H1302" s="232"/>
      <c r="I1302" s="232"/>
    </row>
    <row r="1303" spans="1:9" ht="17.25">
      <c r="A1303" s="356"/>
      <c r="B1303" s="358"/>
      <c r="C1303" s="105" t="s">
        <v>11</v>
      </c>
      <c r="D1303" s="23">
        <f t="shared" ref="D1303:E1303" si="65">SUM(D1308,D1313,D1318,D1323)</f>
        <v>0</v>
      </c>
      <c r="E1303" s="23">
        <f t="shared" si="65"/>
        <v>0</v>
      </c>
      <c r="F1303" s="325"/>
      <c r="G1303" s="326"/>
      <c r="H1303" s="232"/>
      <c r="I1303" s="232"/>
    </row>
    <row r="1304" spans="1:9" ht="18" customHeight="1">
      <c r="A1304" s="357" t="s">
        <v>70</v>
      </c>
      <c r="B1304" s="359" t="s">
        <v>675</v>
      </c>
      <c r="C1304" s="42" t="s">
        <v>7</v>
      </c>
      <c r="D1304" s="25">
        <v>70</v>
      </c>
      <c r="E1304" s="25">
        <v>0</v>
      </c>
      <c r="F1304" s="236" t="s">
        <v>676</v>
      </c>
      <c r="G1304" s="237" t="s">
        <v>677</v>
      </c>
      <c r="H1304" s="238" t="s">
        <v>678</v>
      </c>
      <c r="I1304" s="239"/>
    </row>
    <row r="1305" spans="1:9">
      <c r="A1305" s="357"/>
      <c r="B1305" s="359"/>
      <c r="C1305" s="42" t="s">
        <v>8</v>
      </c>
      <c r="D1305" s="25"/>
      <c r="E1305" s="25">
        <v>0</v>
      </c>
      <c r="F1305" s="236"/>
      <c r="G1305" s="237"/>
      <c r="H1305" s="239"/>
      <c r="I1305" s="239"/>
    </row>
    <row r="1306" spans="1:9">
      <c r="A1306" s="357"/>
      <c r="B1306" s="359"/>
      <c r="C1306" s="42" t="s">
        <v>9</v>
      </c>
      <c r="D1306" s="25"/>
      <c r="E1306" s="25"/>
      <c r="F1306" s="236"/>
      <c r="G1306" s="237"/>
      <c r="H1306" s="239"/>
      <c r="I1306" s="239"/>
    </row>
    <row r="1307" spans="1:9">
      <c r="A1307" s="357"/>
      <c r="B1307" s="359"/>
      <c r="C1307" s="42" t="s">
        <v>10</v>
      </c>
      <c r="D1307" s="25">
        <v>70</v>
      </c>
      <c r="E1307" s="25">
        <v>0</v>
      </c>
      <c r="F1307" s="236"/>
      <c r="G1307" s="237"/>
      <c r="H1307" s="239"/>
      <c r="I1307" s="239"/>
    </row>
    <row r="1308" spans="1:9">
      <c r="A1308" s="357"/>
      <c r="B1308" s="359"/>
      <c r="C1308" s="42" t="s">
        <v>11</v>
      </c>
      <c r="D1308" s="25"/>
      <c r="E1308" s="25"/>
      <c r="F1308" s="236"/>
      <c r="G1308" s="237"/>
      <c r="H1308" s="239"/>
      <c r="I1308" s="239"/>
    </row>
    <row r="1309" spans="1:9" ht="18" customHeight="1">
      <c r="A1309" s="357" t="s">
        <v>224</v>
      </c>
      <c r="B1309" s="359" t="s">
        <v>679</v>
      </c>
      <c r="C1309" s="42" t="s">
        <v>7</v>
      </c>
      <c r="D1309" s="25">
        <v>0</v>
      </c>
      <c r="E1309" s="25">
        <v>0</v>
      </c>
      <c r="F1309" s="236" t="s">
        <v>680</v>
      </c>
      <c r="G1309" s="237"/>
      <c r="H1309" s="238" t="s">
        <v>678</v>
      </c>
      <c r="I1309" s="239"/>
    </row>
    <row r="1310" spans="1:9">
      <c r="A1310" s="357"/>
      <c r="B1310" s="359"/>
      <c r="C1310" s="42" t="s">
        <v>8</v>
      </c>
      <c r="D1310" s="25">
        <v>0</v>
      </c>
      <c r="E1310" s="25"/>
      <c r="F1310" s="236"/>
      <c r="G1310" s="237"/>
      <c r="H1310" s="239"/>
      <c r="I1310" s="239"/>
    </row>
    <row r="1311" spans="1:9">
      <c r="A1311" s="357"/>
      <c r="B1311" s="359"/>
      <c r="C1311" s="42" t="s">
        <v>9</v>
      </c>
      <c r="D1311" s="25"/>
      <c r="E1311" s="25">
        <v>0</v>
      </c>
      <c r="F1311" s="236"/>
      <c r="G1311" s="237"/>
      <c r="H1311" s="239"/>
      <c r="I1311" s="239"/>
    </row>
    <row r="1312" spans="1:9">
      <c r="A1312" s="357"/>
      <c r="B1312" s="359"/>
      <c r="C1312" s="42" t="s">
        <v>10</v>
      </c>
      <c r="D1312" s="25"/>
      <c r="E1312" s="25"/>
      <c r="F1312" s="236"/>
      <c r="G1312" s="237"/>
      <c r="H1312" s="239"/>
      <c r="I1312" s="239"/>
    </row>
    <row r="1313" spans="1:9">
      <c r="A1313" s="357"/>
      <c r="B1313" s="359"/>
      <c r="C1313" s="42" t="s">
        <v>11</v>
      </c>
      <c r="D1313" s="25"/>
      <c r="E1313" s="25"/>
      <c r="F1313" s="236"/>
      <c r="G1313" s="237"/>
      <c r="H1313" s="239"/>
      <c r="I1313" s="239"/>
    </row>
    <row r="1314" spans="1:9" ht="18" customHeight="1">
      <c r="A1314" s="357" t="s">
        <v>229</v>
      </c>
      <c r="B1314" s="359" t="s">
        <v>681</v>
      </c>
      <c r="C1314" s="42" t="s">
        <v>7</v>
      </c>
      <c r="D1314" s="25">
        <v>0</v>
      </c>
      <c r="E1314" s="25">
        <v>0</v>
      </c>
      <c r="F1314" s="236" t="s">
        <v>680</v>
      </c>
      <c r="G1314" s="237" t="s">
        <v>669</v>
      </c>
      <c r="H1314" s="238" t="s">
        <v>682</v>
      </c>
      <c r="I1314" s="239"/>
    </row>
    <row r="1315" spans="1:9">
      <c r="A1315" s="357"/>
      <c r="B1315" s="359"/>
      <c r="C1315" s="42" t="s">
        <v>8</v>
      </c>
      <c r="D1315" s="25">
        <v>0</v>
      </c>
      <c r="E1315" s="25">
        <v>0</v>
      </c>
      <c r="F1315" s="236"/>
      <c r="G1315" s="237"/>
      <c r="H1315" s="239"/>
      <c r="I1315" s="239"/>
    </row>
    <row r="1316" spans="1:9">
      <c r="A1316" s="357"/>
      <c r="B1316" s="359"/>
      <c r="C1316" s="42" t="s">
        <v>9</v>
      </c>
      <c r="D1316" s="25"/>
      <c r="E1316" s="25"/>
      <c r="F1316" s="236"/>
      <c r="G1316" s="237"/>
      <c r="H1316" s="239"/>
      <c r="I1316" s="239"/>
    </row>
    <row r="1317" spans="1:9">
      <c r="A1317" s="357"/>
      <c r="B1317" s="359"/>
      <c r="C1317" s="42" t="s">
        <v>10</v>
      </c>
      <c r="D1317" s="25"/>
      <c r="E1317" s="25"/>
      <c r="F1317" s="236"/>
      <c r="G1317" s="237"/>
      <c r="H1317" s="239"/>
      <c r="I1317" s="239"/>
    </row>
    <row r="1318" spans="1:9">
      <c r="A1318" s="357"/>
      <c r="B1318" s="359"/>
      <c r="C1318" s="42" t="s">
        <v>11</v>
      </c>
      <c r="D1318" s="25"/>
      <c r="E1318" s="25"/>
      <c r="F1318" s="236"/>
      <c r="G1318" s="237"/>
      <c r="H1318" s="239"/>
      <c r="I1318" s="239"/>
    </row>
    <row r="1319" spans="1:9" ht="18" customHeight="1">
      <c r="A1319" s="357" t="s">
        <v>234</v>
      </c>
      <c r="B1319" s="359" t="s">
        <v>683</v>
      </c>
      <c r="C1319" s="42" t="s">
        <v>7</v>
      </c>
      <c r="D1319" s="25">
        <v>0</v>
      </c>
      <c r="E1319" s="25">
        <v>0</v>
      </c>
      <c r="F1319" s="236" t="s">
        <v>680</v>
      </c>
      <c r="G1319" s="237" t="s">
        <v>684</v>
      </c>
      <c r="H1319" s="238" t="s">
        <v>682</v>
      </c>
      <c r="I1319" s="239"/>
    </row>
    <row r="1320" spans="1:9">
      <c r="A1320" s="357"/>
      <c r="B1320" s="359"/>
      <c r="C1320" s="42" t="s">
        <v>8</v>
      </c>
      <c r="D1320" s="25">
        <v>0</v>
      </c>
      <c r="E1320" s="25">
        <v>0</v>
      </c>
      <c r="F1320" s="236"/>
      <c r="G1320" s="237"/>
      <c r="H1320" s="239"/>
      <c r="I1320" s="239"/>
    </row>
    <row r="1321" spans="1:9">
      <c r="A1321" s="357"/>
      <c r="B1321" s="359"/>
      <c r="C1321" s="42" t="s">
        <v>9</v>
      </c>
      <c r="D1321" s="25"/>
      <c r="E1321" s="25"/>
      <c r="F1321" s="236"/>
      <c r="G1321" s="237"/>
      <c r="H1321" s="239"/>
      <c r="I1321" s="239"/>
    </row>
    <row r="1322" spans="1:9">
      <c r="A1322" s="357"/>
      <c r="B1322" s="359"/>
      <c r="C1322" s="42" t="s">
        <v>10</v>
      </c>
      <c r="D1322" s="25"/>
      <c r="E1322" s="25"/>
      <c r="F1322" s="236"/>
      <c r="G1322" s="237"/>
      <c r="H1322" s="239"/>
      <c r="I1322" s="239"/>
    </row>
    <row r="1323" spans="1:9">
      <c r="A1323" s="357"/>
      <c r="B1323" s="359"/>
      <c r="C1323" s="42" t="s">
        <v>11</v>
      </c>
      <c r="D1323" s="25"/>
      <c r="E1323" s="25"/>
      <c r="F1323" s="236"/>
      <c r="G1323" s="237"/>
      <c r="H1323" s="239"/>
      <c r="I1323" s="239"/>
    </row>
    <row r="1324" spans="1:9" ht="17.25" customHeight="1">
      <c r="A1324" s="356" t="s">
        <v>29</v>
      </c>
      <c r="B1324" s="358" t="s">
        <v>685</v>
      </c>
      <c r="C1324" s="105" t="s">
        <v>7</v>
      </c>
      <c r="D1324" s="23">
        <f>SUM(D1325:D1328)</f>
        <v>2477.5</v>
      </c>
      <c r="E1324" s="23">
        <f>SUM(E1325:E1328)</f>
        <v>2022.5</v>
      </c>
      <c r="F1324" s="325"/>
      <c r="G1324" s="326"/>
      <c r="H1324" s="316"/>
      <c r="I1324" s="232"/>
    </row>
    <row r="1325" spans="1:9" ht="17.25">
      <c r="A1325" s="356"/>
      <c r="B1325" s="358"/>
      <c r="C1325" s="105" t="s">
        <v>8</v>
      </c>
      <c r="D1325" s="23">
        <f>SUM(D1330,D1335,D1340,D1345,D1350,D1355,D1360,D1365,D1370)</f>
        <v>2477.5</v>
      </c>
      <c r="E1325" s="23">
        <f>SUM(E1330,E1335,E1340,E1345,E1350,E1355,E1360,E1365,E1370)</f>
        <v>2022.5</v>
      </c>
      <c r="F1325" s="325"/>
      <c r="G1325" s="326"/>
      <c r="H1325" s="232"/>
      <c r="I1325" s="232"/>
    </row>
    <row r="1326" spans="1:9" ht="17.25">
      <c r="A1326" s="356"/>
      <c r="B1326" s="358"/>
      <c r="C1326" s="105" t="s">
        <v>9</v>
      </c>
      <c r="D1326" s="23">
        <f t="shared" ref="D1326:E1328" si="66">SUM(D1331,D1336,D1341,D1346,D1351,D1356,D1361,D1366,D1371)</f>
        <v>0</v>
      </c>
      <c r="E1326" s="23">
        <f t="shared" si="66"/>
        <v>0</v>
      </c>
      <c r="F1326" s="325"/>
      <c r="G1326" s="326"/>
      <c r="H1326" s="232"/>
      <c r="I1326" s="232"/>
    </row>
    <row r="1327" spans="1:9" ht="17.25">
      <c r="A1327" s="356"/>
      <c r="B1327" s="358"/>
      <c r="C1327" s="105" t="s">
        <v>10</v>
      </c>
      <c r="D1327" s="23">
        <f t="shared" si="66"/>
        <v>0</v>
      </c>
      <c r="E1327" s="23">
        <f t="shared" si="66"/>
        <v>0</v>
      </c>
      <c r="F1327" s="325"/>
      <c r="G1327" s="326"/>
      <c r="H1327" s="232"/>
      <c r="I1327" s="232"/>
    </row>
    <row r="1328" spans="1:9" ht="17.25">
      <c r="A1328" s="356"/>
      <c r="B1328" s="358"/>
      <c r="C1328" s="105" t="s">
        <v>11</v>
      </c>
      <c r="D1328" s="23">
        <f t="shared" si="66"/>
        <v>0</v>
      </c>
      <c r="E1328" s="23">
        <f t="shared" si="66"/>
        <v>0</v>
      </c>
      <c r="F1328" s="325"/>
      <c r="G1328" s="326"/>
      <c r="H1328" s="232"/>
      <c r="I1328" s="232"/>
    </row>
    <row r="1329" spans="1:9" ht="18" customHeight="1">
      <c r="A1329" s="357" t="s">
        <v>488</v>
      </c>
      <c r="B1329" s="359" t="s">
        <v>686</v>
      </c>
      <c r="C1329" s="42" t="s">
        <v>7</v>
      </c>
      <c r="D1329" s="25">
        <v>1286.0999999999999</v>
      </c>
      <c r="E1329" s="25">
        <v>1003.1</v>
      </c>
      <c r="F1329" s="236" t="s">
        <v>687</v>
      </c>
      <c r="G1329" s="237" t="s">
        <v>688</v>
      </c>
      <c r="H1329" s="238" t="s">
        <v>689</v>
      </c>
      <c r="I1329" s="239"/>
    </row>
    <row r="1330" spans="1:9">
      <c r="A1330" s="357"/>
      <c r="B1330" s="359"/>
      <c r="C1330" s="42" t="s">
        <v>8</v>
      </c>
      <c r="D1330" s="25">
        <v>1286.0999999999999</v>
      </c>
      <c r="E1330" s="25">
        <v>1003.1</v>
      </c>
      <c r="F1330" s="236"/>
      <c r="G1330" s="237"/>
      <c r="H1330" s="239"/>
      <c r="I1330" s="239"/>
    </row>
    <row r="1331" spans="1:9">
      <c r="A1331" s="357"/>
      <c r="B1331" s="359"/>
      <c r="C1331" s="42" t="s">
        <v>9</v>
      </c>
      <c r="D1331" s="25">
        <v>0</v>
      </c>
      <c r="E1331" s="25"/>
      <c r="F1331" s="236"/>
      <c r="G1331" s="237"/>
      <c r="H1331" s="239"/>
      <c r="I1331" s="239"/>
    </row>
    <row r="1332" spans="1:9">
      <c r="A1332" s="357"/>
      <c r="B1332" s="359"/>
      <c r="C1332" s="42" t="s">
        <v>10</v>
      </c>
      <c r="D1332" s="25"/>
      <c r="E1332" s="25"/>
      <c r="F1332" s="236"/>
      <c r="G1332" s="237"/>
      <c r="H1332" s="239"/>
      <c r="I1332" s="239"/>
    </row>
    <row r="1333" spans="1:9">
      <c r="A1333" s="357"/>
      <c r="B1333" s="359"/>
      <c r="C1333" s="42" t="s">
        <v>11</v>
      </c>
      <c r="D1333" s="25"/>
      <c r="E1333" s="25"/>
      <c r="F1333" s="236"/>
      <c r="G1333" s="237"/>
      <c r="H1333" s="239"/>
      <c r="I1333" s="239"/>
    </row>
    <row r="1334" spans="1:9" ht="18" customHeight="1">
      <c r="A1334" s="357" t="s">
        <v>254</v>
      </c>
      <c r="B1334" s="359" t="s">
        <v>690</v>
      </c>
      <c r="C1334" s="42" t="s">
        <v>7</v>
      </c>
      <c r="D1334" s="25">
        <v>181.6</v>
      </c>
      <c r="E1334" s="25">
        <v>181.6</v>
      </c>
      <c r="F1334" s="236" t="s">
        <v>687</v>
      </c>
      <c r="G1334" s="237" t="s">
        <v>691</v>
      </c>
      <c r="H1334" s="238" t="s">
        <v>692</v>
      </c>
      <c r="I1334" s="239"/>
    </row>
    <row r="1335" spans="1:9">
      <c r="A1335" s="357"/>
      <c r="B1335" s="359"/>
      <c r="C1335" s="42" t="s">
        <v>8</v>
      </c>
      <c r="D1335" s="25">
        <v>181.6</v>
      </c>
      <c r="E1335" s="25">
        <v>181.6</v>
      </c>
      <c r="F1335" s="236"/>
      <c r="G1335" s="237"/>
      <c r="H1335" s="239"/>
      <c r="I1335" s="239"/>
    </row>
    <row r="1336" spans="1:9">
      <c r="A1336" s="357"/>
      <c r="B1336" s="359"/>
      <c r="C1336" s="42" t="s">
        <v>9</v>
      </c>
      <c r="D1336" s="25"/>
      <c r="E1336" s="25"/>
      <c r="F1336" s="236"/>
      <c r="G1336" s="237"/>
      <c r="H1336" s="239"/>
      <c r="I1336" s="239"/>
    </row>
    <row r="1337" spans="1:9">
      <c r="A1337" s="357"/>
      <c r="B1337" s="359"/>
      <c r="C1337" s="42" t="s">
        <v>10</v>
      </c>
      <c r="D1337" s="25"/>
      <c r="E1337" s="25"/>
      <c r="F1337" s="236"/>
      <c r="G1337" s="237"/>
      <c r="H1337" s="239"/>
      <c r="I1337" s="239"/>
    </row>
    <row r="1338" spans="1:9">
      <c r="A1338" s="357"/>
      <c r="B1338" s="359"/>
      <c r="C1338" s="42" t="s">
        <v>11</v>
      </c>
      <c r="D1338" s="25"/>
      <c r="E1338" s="25"/>
      <c r="F1338" s="236"/>
      <c r="G1338" s="237"/>
      <c r="H1338" s="239"/>
      <c r="I1338" s="239"/>
    </row>
    <row r="1339" spans="1:9" ht="18" customHeight="1">
      <c r="A1339" s="357" t="s">
        <v>256</v>
      </c>
      <c r="B1339" s="359" t="s">
        <v>693</v>
      </c>
      <c r="C1339" s="42" t="s">
        <v>7</v>
      </c>
      <c r="D1339" s="25">
        <v>172</v>
      </c>
      <c r="E1339" s="25">
        <v>0</v>
      </c>
      <c r="F1339" s="236" t="s">
        <v>694</v>
      </c>
      <c r="G1339" s="237" t="s">
        <v>669</v>
      </c>
      <c r="H1339" s="238" t="s">
        <v>695</v>
      </c>
      <c r="I1339" s="239"/>
    </row>
    <row r="1340" spans="1:9">
      <c r="A1340" s="357"/>
      <c r="B1340" s="359"/>
      <c r="C1340" s="42" t="s">
        <v>8</v>
      </c>
      <c r="D1340" s="25">
        <v>172</v>
      </c>
      <c r="E1340" s="25">
        <v>0</v>
      </c>
      <c r="F1340" s="236"/>
      <c r="G1340" s="237"/>
      <c r="H1340" s="239"/>
      <c r="I1340" s="239"/>
    </row>
    <row r="1341" spans="1:9">
      <c r="A1341" s="357"/>
      <c r="B1341" s="359"/>
      <c r="C1341" s="42" t="s">
        <v>9</v>
      </c>
      <c r="D1341" s="25"/>
      <c r="E1341" s="25"/>
      <c r="F1341" s="236"/>
      <c r="G1341" s="237"/>
      <c r="H1341" s="239"/>
      <c r="I1341" s="239"/>
    </row>
    <row r="1342" spans="1:9">
      <c r="A1342" s="357"/>
      <c r="B1342" s="359"/>
      <c r="C1342" s="42" t="s">
        <v>10</v>
      </c>
      <c r="D1342" s="25"/>
      <c r="E1342" s="25"/>
      <c r="F1342" s="236"/>
      <c r="G1342" s="237"/>
      <c r="H1342" s="239"/>
      <c r="I1342" s="239"/>
    </row>
    <row r="1343" spans="1:9">
      <c r="A1343" s="357"/>
      <c r="B1343" s="359"/>
      <c r="C1343" s="42" t="s">
        <v>11</v>
      </c>
      <c r="D1343" s="25">
        <v>0</v>
      </c>
      <c r="E1343" s="25">
        <v>0</v>
      </c>
      <c r="F1343" s="236"/>
      <c r="G1343" s="237"/>
      <c r="H1343" s="239"/>
      <c r="I1343" s="239"/>
    </row>
    <row r="1344" spans="1:9" ht="18" customHeight="1">
      <c r="A1344" s="357" t="s">
        <v>258</v>
      </c>
      <c r="B1344" s="359" t="s">
        <v>696</v>
      </c>
      <c r="C1344" s="42" t="s">
        <v>7</v>
      </c>
      <c r="D1344" s="25">
        <v>0</v>
      </c>
      <c r="E1344" s="25">
        <v>0</v>
      </c>
      <c r="F1344" s="236" t="s">
        <v>697</v>
      </c>
      <c r="G1344" s="237" t="s">
        <v>669</v>
      </c>
      <c r="H1344" s="238" t="s">
        <v>695</v>
      </c>
      <c r="I1344" s="239"/>
    </row>
    <row r="1345" spans="1:9">
      <c r="A1345" s="357"/>
      <c r="B1345" s="359"/>
      <c r="C1345" s="42" t="s">
        <v>8</v>
      </c>
      <c r="D1345" s="25">
        <v>0</v>
      </c>
      <c r="E1345" s="25">
        <v>0</v>
      </c>
      <c r="F1345" s="236"/>
      <c r="G1345" s="237"/>
      <c r="H1345" s="239"/>
      <c r="I1345" s="239"/>
    </row>
    <row r="1346" spans="1:9">
      <c r="A1346" s="357"/>
      <c r="B1346" s="359"/>
      <c r="C1346" s="42" t="s">
        <v>9</v>
      </c>
      <c r="D1346" s="25"/>
      <c r="E1346" s="25"/>
      <c r="F1346" s="236"/>
      <c r="G1346" s="237"/>
      <c r="H1346" s="239"/>
      <c r="I1346" s="239"/>
    </row>
    <row r="1347" spans="1:9">
      <c r="A1347" s="357"/>
      <c r="B1347" s="359"/>
      <c r="C1347" s="42" t="s">
        <v>10</v>
      </c>
      <c r="D1347" s="25"/>
      <c r="E1347" s="25"/>
      <c r="F1347" s="236"/>
      <c r="G1347" s="237"/>
      <c r="H1347" s="239"/>
      <c r="I1347" s="239"/>
    </row>
    <row r="1348" spans="1:9">
      <c r="A1348" s="357"/>
      <c r="B1348" s="359"/>
      <c r="C1348" s="42" t="s">
        <v>11</v>
      </c>
      <c r="D1348" s="25"/>
      <c r="E1348" s="25"/>
      <c r="F1348" s="236"/>
      <c r="G1348" s="237"/>
      <c r="H1348" s="239"/>
      <c r="I1348" s="239"/>
    </row>
    <row r="1349" spans="1:9" ht="18" customHeight="1">
      <c r="A1349" s="357" t="s">
        <v>260</v>
      </c>
      <c r="B1349" s="359" t="s">
        <v>698</v>
      </c>
      <c r="C1349" s="42" t="s">
        <v>7</v>
      </c>
      <c r="D1349" s="25">
        <v>0</v>
      </c>
      <c r="E1349" s="25">
        <v>0</v>
      </c>
      <c r="F1349" s="236" t="s">
        <v>697</v>
      </c>
      <c r="G1349" s="237" t="s">
        <v>669</v>
      </c>
      <c r="H1349" s="238" t="s">
        <v>695</v>
      </c>
      <c r="I1349" s="239"/>
    </row>
    <row r="1350" spans="1:9">
      <c r="A1350" s="357"/>
      <c r="B1350" s="359"/>
      <c r="C1350" s="42" t="s">
        <v>8</v>
      </c>
      <c r="D1350" s="25">
        <v>0</v>
      </c>
      <c r="E1350" s="25">
        <v>0</v>
      </c>
      <c r="F1350" s="236"/>
      <c r="G1350" s="237"/>
      <c r="H1350" s="239"/>
      <c r="I1350" s="239"/>
    </row>
    <row r="1351" spans="1:9">
      <c r="A1351" s="357"/>
      <c r="B1351" s="359"/>
      <c r="C1351" s="42" t="s">
        <v>9</v>
      </c>
      <c r="D1351" s="25"/>
      <c r="E1351" s="25"/>
      <c r="F1351" s="236"/>
      <c r="G1351" s="237"/>
      <c r="H1351" s="239"/>
      <c r="I1351" s="239"/>
    </row>
    <row r="1352" spans="1:9">
      <c r="A1352" s="357"/>
      <c r="B1352" s="359"/>
      <c r="C1352" s="42" t="s">
        <v>10</v>
      </c>
      <c r="D1352" s="25"/>
      <c r="E1352" s="25"/>
      <c r="F1352" s="236"/>
      <c r="G1352" s="237"/>
      <c r="H1352" s="239"/>
      <c r="I1352" s="239"/>
    </row>
    <row r="1353" spans="1:9">
      <c r="A1353" s="357"/>
      <c r="B1353" s="359"/>
      <c r="C1353" s="42" t="s">
        <v>11</v>
      </c>
      <c r="D1353" s="25"/>
      <c r="E1353" s="25"/>
      <c r="F1353" s="236"/>
      <c r="G1353" s="237"/>
      <c r="H1353" s="239"/>
      <c r="I1353" s="239"/>
    </row>
    <row r="1354" spans="1:9" ht="18" customHeight="1">
      <c r="A1354" s="357" t="s">
        <v>699</v>
      </c>
      <c r="B1354" s="359" t="s">
        <v>700</v>
      </c>
      <c r="C1354" s="42" t="s">
        <v>7</v>
      </c>
      <c r="D1354" s="25">
        <v>0</v>
      </c>
      <c r="E1354" s="25">
        <v>0</v>
      </c>
      <c r="F1354" s="236" t="s">
        <v>701</v>
      </c>
      <c r="G1354" s="237" t="s">
        <v>669</v>
      </c>
      <c r="H1354" s="238" t="s">
        <v>695</v>
      </c>
      <c r="I1354" s="239"/>
    </row>
    <row r="1355" spans="1:9">
      <c r="A1355" s="357"/>
      <c r="B1355" s="359"/>
      <c r="C1355" s="42" t="s">
        <v>8</v>
      </c>
      <c r="D1355" s="25">
        <v>0</v>
      </c>
      <c r="E1355" s="25">
        <v>0</v>
      </c>
      <c r="F1355" s="236"/>
      <c r="G1355" s="237"/>
      <c r="H1355" s="239"/>
      <c r="I1355" s="239"/>
    </row>
    <row r="1356" spans="1:9">
      <c r="A1356" s="357"/>
      <c r="B1356" s="359"/>
      <c r="C1356" s="42" t="s">
        <v>9</v>
      </c>
      <c r="D1356" s="25">
        <v>0</v>
      </c>
      <c r="E1356" s="25">
        <v>0</v>
      </c>
      <c r="F1356" s="236"/>
      <c r="G1356" s="237"/>
      <c r="H1356" s="239"/>
      <c r="I1356" s="239"/>
    </row>
    <row r="1357" spans="1:9">
      <c r="A1357" s="357"/>
      <c r="B1357" s="359"/>
      <c r="C1357" s="42" t="s">
        <v>10</v>
      </c>
      <c r="D1357" s="25"/>
      <c r="E1357" s="25"/>
      <c r="F1357" s="236"/>
      <c r="G1357" s="237"/>
      <c r="H1357" s="239"/>
      <c r="I1357" s="239"/>
    </row>
    <row r="1358" spans="1:9">
      <c r="A1358" s="357"/>
      <c r="B1358" s="359"/>
      <c r="C1358" s="42" t="s">
        <v>11</v>
      </c>
      <c r="D1358" s="25"/>
      <c r="E1358" s="25"/>
      <c r="F1358" s="236"/>
      <c r="G1358" s="237"/>
      <c r="H1358" s="239"/>
      <c r="I1358" s="239"/>
    </row>
    <row r="1359" spans="1:9" ht="18" customHeight="1">
      <c r="A1359" s="357" t="s">
        <v>265</v>
      </c>
      <c r="B1359" s="359" t="s">
        <v>702</v>
      </c>
      <c r="C1359" s="42" t="s">
        <v>7</v>
      </c>
      <c r="D1359" s="25">
        <v>0</v>
      </c>
      <c r="E1359" s="25">
        <v>0</v>
      </c>
      <c r="F1359" s="236" t="s">
        <v>697</v>
      </c>
      <c r="G1359" s="237" t="s">
        <v>703</v>
      </c>
      <c r="H1359" s="238" t="s">
        <v>695</v>
      </c>
      <c r="I1359" s="239"/>
    </row>
    <row r="1360" spans="1:9">
      <c r="A1360" s="357"/>
      <c r="B1360" s="359"/>
      <c r="C1360" s="42" t="s">
        <v>8</v>
      </c>
      <c r="D1360" s="25">
        <v>0</v>
      </c>
      <c r="E1360" s="25">
        <v>0</v>
      </c>
      <c r="F1360" s="236"/>
      <c r="G1360" s="237"/>
      <c r="H1360" s="239"/>
      <c r="I1360" s="239"/>
    </row>
    <row r="1361" spans="1:9">
      <c r="A1361" s="357"/>
      <c r="B1361" s="359"/>
      <c r="C1361" s="42" t="s">
        <v>9</v>
      </c>
      <c r="D1361" s="25"/>
      <c r="E1361" s="25"/>
      <c r="F1361" s="236"/>
      <c r="G1361" s="237"/>
      <c r="H1361" s="239"/>
      <c r="I1361" s="239"/>
    </row>
    <row r="1362" spans="1:9">
      <c r="A1362" s="357"/>
      <c r="B1362" s="359"/>
      <c r="C1362" s="42" t="s">
        <v>10</v>
      </c>
      <c r="D1362" s="25"/>
      <c r="E1362" s="25"/>
      <c r="F1362" s="236"/>
      <c r="G1362" s="237"/>
      <c r="H1362" s="239"/>
      <c r="I1362" s="239"/>
    </row>
    <row r="1363" spans="1:9">
      <c r="A1363" s="357"/>
      <c r="B1363" s="359"/>
      <c r="C1363" s="42" t="s">
        <v>11</v>
      </c>
      <c r="D1363" s="25"/>
      <c r="E1363" s="25"/>
      <c r="F1363" s="236"/>
      <c r="G1363" s="237"/>
      <c r="H1363" s="239"/>
      <c r="I1363" s="239"/>
    </row>
    <row r="1364" spans="1:9" ht="18" customHeight="1">
      <c r="A1364" s="357" t="s">
        <v>704</v>
      </c>
      <c r="B1364" s="359" t="s">
        <v>705</v>
      </c>
      <c r="C1364" s="42" t="s">
        <v>7</v>
      </c>
      <c r="D1364" s="25">
        <v>837.8</v>
      </c>
      <c r="E1364" s="25">
        <v>837.8</v>
      </c>
      <c r="F1364" s="236" t="s">
        <v>706</v>
      </c>
      <c r="G1364" s="237" t="s">
        <v>707</v>
      </c>
      <c r="H1364" s="238" t="s">
        <v>695</v>
      </c>
      <c r="I1364" s="239"/>
    </row>
    <row r="1365" spans="1:9">
      <c r="A1365" s="357"/>
      <c r="B1365" s="359"/>
      <c r="C1365" s="42" t="s">
        <v>8</v>
      </c>
      <c r="D1365" s="25">
        <v>837.8</v>
      </c>
      <c r="E1365" s="25">
        <v>837.8</v>
      </c>
      <c r="F1365" s="236"/>
      <c r="G1365" s="237"/>
      <c r="H1365" s="239"/>
      <c r="I1365" s="239"/>
    </row>
    <row r="1366" spans="1:9">
      <c r="A1366" s="357"/>
      <c r="B1366" s="359"/>
      <c r="C1366" s="42" t="s">
        <v>9</v>
      </c>
      <c r="D1366" s="25">
        <v>0</v>
      </c>
      <c r="E1366" s="25"/>
      <c r="F1366" s="236"/>
      <c r="G1366" s="237"/>
      <c r="H1366" s="239"/>
      <c r="I1366" s="239"/>
    </row>
    <row r="1367" spans="1:9">
      <c r="A1367" s="357"/>
      <c r="B1367" s="359"/>
      <c r="C1367" s="42" t="s">
        <v>10</v>
      </c>
      <c r="D1367" s="25"/>
      <c r="E1367" s="25"/>
      <c r="F1367" s="236"/>
      <c r="G1367" s="237"/>
      <c r="H1367" s="239"/>
      <c r="I1367" s="239"/>
    </row>
    <row r="1368" spans="1:9">
      <c r="A1368" s="357"/>
      <c r="B1368" s="359"/>
      <c r="C1368" s="42" t="s">
        <v>11</v>
      </c>
      <c r="D1368" s="25"/>
      <c r="E1368" s="25"/>
      <c r="F1368" s="236"/>
      <c r="G1368" s="237"/>
      <c r="H1368" s="239"/>
      <c r="I1368" s="239"/>
    </row>
    <row r="1369" spans="1:9" ht="18" customHeight="1">
      <c r="A1369" s="357" t="s">
        <v>708</v>
      </c>
      <c r="B1369" s="359" t="s">
        <v>709</v>
      </c>
      <c r="C1369" s="42" t="s">
        <v>7</v>
      </c>
      <c r="D1369" s="25">
        <v>0</v>
      </c>
      <c r="E1369" s="25">
        <v>0</v>
      </c>
      <c r="F1369" s="236" t="s">
        <v>697</v>
      </c>
      <c r="G1369" s="237" t="s">
        <v>710</v>
      </c>
      <c r="H1369" s="238" t="s">
        <v>682</v>
      </c>
      <c r="I1369" s="239"/>
    </row>
    <row r="1370" spans="1:9">
      <c r="A1370" s="357"/>
      <c r="B1370" s="359"/>
      <c r="C1370" s="42" t="s">
        <v>8</v>
      </c>
      <c r="D1370" s="25">
        <v>0</v>
      </c>
      <c r="E1370" s="25">
        <v>0</v>
      </c>
      <c r="F1370" s="236"/>
      <c r="G1370" s="237"/>
      <c r="H1370" s="239"/>
      <c r="I1370" s="239"/>
    </row>
    <row r="1371" spans="1:9">
      <c r="A1371" s="357"/>
      <c r="B1371" s="359"/>
      <c r="C1371" s="42" t="s">
        <v>9</v>
      </c>
      <c r="D1371" s="25"/>
      <c r="E1371" s="25"/>
      <c r="F1371" s="236"/>
      <c r="G1371" s="237"/>
      <c r="H1371" s="239"/>
      <c r="I1371" s="239"/>
    </row>
    <row r="1372" spans="1:9">
      <c r="A1372" s="357"/>
      <c r="B1372" s="359"/>
      <c r="C1372" s="42" t="s">
        <v>10</v>
      </c>
      <c r="D1372" s="25"/>
      <c r="E1372" s="25"/>
      <c r="F1372" s="236"/>
      <c r="G1372" s="237"/>
      <c r="H1372" s="239"/>
      <c r="I1372" s="239"/>
    </row>
    <row r="1373" spans="1:9">
      <c r="A1373" s="357"/>
      <c r="B1373" s="359"/>
      <c r="C1373" s="42" t="s">
        <v>11</v>
      </c>
      <c r="D1373" s="25"/>
      <c r="E1373" s="25"/>
      <c r="F1373" s="236"/>
      <c r="G1373" s="237"/>
      <c r="H1373" s="239"/>
      <c r="I1373" s="239"/>
    </row>
    <row r="1374" spans="1:9" ht="17.25" customHeight="1">
      <c r="A1374" s="356" t="s">
        <v>495</v>
      </c>
      <c r="B1374" s="358" t="s">
        <v>711</v>
      </c>
      <c r="C1374" s="105" t="s">
        <v>7</v>
      </c>
      <c r="D1374" s="23">
        <v>82.5</v>
      </c>
      <c r="E1374" s="23">
        <v>0</v>
      </c>
      <c r="F1374" s="325"/>
      <c r="G1374" s="326"/>
      <c r="H1374" s="316"/>
      <c r="I1374" s="232"/>
    </row>
    <row r="1375" spans="1:9" ht="17.25">
      <c r="A1375" s="356"/>
      <c r="B1375" s="358"/>
      <c r="C1375" s="105" t="s">
        <v>8</v>
      </c>
      <c r="D1375" s="23">
        <v>82.5</v>
      </c>
      <c r="E1375" s="23">
        <v>0</v>
      </c>
      <c r="F1375" s="325"/>
      <c r="G1375" s="326"/>
      <c r="H1375" s="232"/>
      <c r="I1375" s="232"/>
    </row>
    <row r="1376" spans="1:9" ht="17.25">
      <c r="A1376" s="356"/>
      <c r="B1376" s="358"/>
      <c r="C1376" s="105" t="s">
        <v>9</v>
      </c>
      <c r="D1376" s="23"/>
      <c r="E1376" s="23"/>
      <c r="F1376" s="325"/>
      <c r="G1376" s="326"/>
      <c r="H1376" s="232"/>
      <c r="I1376" s="232"/>
    </row>
    <row r="1377" spans="1:9" ht="17.25">
      <c r="A1377" s="356"/>
      <c r="B1377" s="358"/>
      <c r="C1377" s="105" t="s">
        <v>10</v>
      </c>
      <c r="D1377" s="23"/>
      <c r="E1377" s="23"/>
      <c r="F1377" s="325"/>
      <c r="G1377" s="326"/>
      <c r="H1377" s="232"/>
      <c r="I1377" s="232"/>
    </row>
    <row r="1378" spans="1:9" ht="17.25">
      <c r="A1378" s="356"/>
      <c r="B1378" s="358"/>
      <c r="C1378" s="105" t="s">
        <v>11</v>
      </c>
      <c r="D1378" s="23"/>
      <c r="E1378" s="23">
        <v>0</v>
      </c>
      <c r="F1378" s="325"/>
      <c r="G1378" s="326"/>
      <c r="H1378" s="232"/>
      <c r="I1378" s="232"/>
    </row>
    <row r="1379" spans="1:9" ht="18" customHeight="1">
      <c r="A1379" s="357" t="s">
        <v>497</v>
      </c>
      <c r="B1379" s="359" t="s">
        <v>712</v>
      </c>
      <c r="C1379" s="42" t="s">
        <v>7</v>
      </c>
      <c r="D1379" s="25">
        <v>82.5</v>
      </c>
      <c r="E1379" s="25">
        <v>0</v>
      </c>
      <c r="F1379" s="236" t="s">
        <v>697</v>
      </c>
      <c r="G1379" s="237" t="s">
        <v>713</v>
      </c>
      <c r="H1379" s="238" t="s">
        <v>714</v>
      </c>
      <c r="I1379" s="239"/>
    </row>
    <row r="1380" spans="1:9">
      <c r="A1380" s="357"/>
      <c r="B1380" s="359"/>
      <c r="C1380" s="42" t="s">
        <v>8</v>
      </c>
      <c r="D1380" s="25">
        <v>82.5</v>
      </c>
      <c r="E1380" s="25">
        <v>0</v>
      </c>
      <c r="F1380" s="236"/>
      <c r="G1380" s="237"/>
      <c r="H1380" s="239"/>
      <c r="I1380" s="239"/>
    </row>
    <row r="1381" spans="1:9">
      <c r="A1381" s="357"/>
      <c r="B1381" s="359"/>
      <c r="C1381" s="42" t="s">
        <v>9</v>
      </c>
      <c r="D1381" s="25"/>
      <c r="E1381" s="25"/>
      <c r="F1381" s="236"/>
      <c r="G1381" s="237"/>
      <c r="H1381" s="239"/>
      <c r="I1381" s="239"/>
    </row>
    <row r="1382" spans="1:9">
      <c r="A1382" s="357"/>
      <c r="B1382" s="359"/>
      <c r="C1382" s="42" t="s">
        <v>10</v>
      </c>
      <c r="D1382" s="25"/>
      <c r="E1382" s="25"/>
      <c r="F1382" s="236"/>
      <c r="G1382" s="237"/>
      <c r="H1382" s="239"/>
      <c r="I1382" s="239"/>
    </row>
    <row r="1383" spans="1:9" ht="17.25" thickBot="1">
      <c r="A1383" s="357"/>
      <c r="B1383" s="359"/>
      <c r="C1383" s="42" t="s">
        <v>11</v>
      </c>
      <c r="D1383" s="25"/>
      <c r="E1383" s="25">
        <v>0</v>
      </c>
      <c r="F1383" s="236"/>
      <c r="G1383" s="237"/>
      <c r="H1383" s="239"/>
      <c r="I1383" s="239"/>
    </row>
    <row r="1384" spans="1:9" ht="18" thickBot="1">
      <c r="A1384" s="456" t="s">
        <v>166</v>
      </c>
      <c r="B1384" s="457"/>
      <c r="C1384" s="128" t="s">
        <v>7</v>
      </c>
      <c r="D1384" s="23">
        <f>SUM(D1385:D1388)</f>
        <v>2630</v>
      </c>
      <c r="E1384" s="23">
        <f>SUM(E1385:E1388)</f>
        <v>2955</v>
      </c>
      <c r="F1384" s="462"/>
      <c r="G1384" s="462"/>
      <c r="H1384" s="465"/>
      <c r="I1384" s="466"/>
    </row>
    <row r="1385" spans="1:9" ht="18" thickBot="1">
      <c r="A1385" s="458"/>
      <c r="B1385" s="459"/>
      <c r="C1385" s="128" t="s">
        <v>8</v>
      </c>
      <c r="D1385" s="23">
        <f>SUM(D1265,D1280,D1300,D1325,D1375)</f>
        <v>2560</v>
      </c>
      <c r="E1385" s="23">
        <f>SUM(E1265,E1280,E1300,E1325,E1375)</f>
        <v>2022.5</v>
      </c>
      <c r="F1385" s="463"/>
      <c r="G1385" s="463"/>
      <c r="H1385" s="467"/>
      <c r="I1385" s="468"/>
    </row>
    <row r="1386" spans="1:9" ht="18" thickBot="1">
      <c r="A1386" s="458"/>
      <c r="B1386" s="459"/>
      <c r="C1386" s="128" t="s">
        <v>9</v>
      </c>
      <c r="D1386" s="23">
        <f t="shared" ref="D1386:E1386" si="67">SUM(D1266,D1281,D1301,D1326,D1376)</f>
        <v>0</v>
      </c>
      <c r="E1386" s="23">
        <f t="shared" si="67"/>
        <v>0</v>
      </c>
      <c r="F1386" s="463"/>
      <c r="G1386" s="463"/>
      <c r="H1386" s="467"/>
      <c r="I1386" s="468"/>
    </row>
    <row r="1387" spans="1:9" ht="18" thickBot="1">
      <c r="A1387" s="458"/>
      <c r="B1387" s="459"/>
      <c r="C1387" s="128" t="s">
        <v>10</v>
      </c>
      <c r="D1387" s="23">
        <f t="shared" ref="D1387:E1387" si="68">SUM(D1267,D1282,D1302,D1327,D1377)</f>
        <v>70</v>
      </c>
      <c r="E1387" s="23">
        <f t="shared" si="68"/>
        <v>0</v>
      </c>
      <c r="F1387" s="463"/>
      <c r="G1387" s="463"/>
      <c r="H1387" s="467"/>
      <c r="I1387" s="468"/>
    </row>
    <row r="1388" spans="1:9" ht="18" thickBot="1">
      <c r="A1388" s="460"/>
      <c r="B1388" s="461"/>
      <c r="C1388" s="128" t="s">
        <v>11</v>
      </c>
      <c r="D1388" s="23">
        <f t="shared" ref="D1388:E1388" si="69">SUM(D1268,D1283,D1303,D1328,D1378)</f>
        <v>0</v>
      </c>
      <c r="E1388" s="23">
        <f t="shared" si="69"/>
        <v>932.5</v>
      </c>
      <c r="F1388" s="464"/>
      <c r="G1388" s="464"/>
      <c r="H1388" s="469"/>
      <c r="I1388" s="470"/>
    </row>
    <row r="1389" spans="1:9" ht="17.25" thickBot="1">
      <c r="A1389" s="377" t="s">
        <v>715</v>
      </c>
      <c r="B1389" s="378"/>
      <c r="C1389" s="378"/>
      <c r="D1389" s="378"/>
      <c r="E1389" s="378"/>
      <c r="F1389" s="378"/>
      <c r="G1389" s="378"/>
      <c r="H1389" s="378"/>
      <c r="I1389" s="379"/>
    </row>
    <row r="1390" spans="1:9" ht="17.25" customHeight="1">
      <c r="A1390" s="356" t="s">
        <v>6</v>
      </c>
      <c r="B1390" s="358" t="s">
        <v>716</v>
      </c>
      <c r="C1390" s="105" t="s">
        <v>7</v>
      </c>
      <c r="D1390" s="23">
        <f>SUM(D1391:D1394)</f>
        <v>90</v>
      </c>
      <c r="E1390" s="23">
        <f>SUM(E1391:E1394)</f>
        <v>0</v>
      </c>
      <c r="F1390" s="325"/>
      <c r="G1390" s="326"/>
      <c r="H1390" s="316"/>
      <c r="I1390" s="232"/>
    </row>
    <row r="1391" spans="1:9" ht="17.25">
      <c r="A1391" s="356"/>
      <c r="B1391" s="358"/>
      <c r="C1391" s="105" t="s">
        <v>8</v>
      </c>
      <c r="D1391" s="23">
        <f>SUM(D1396,D1401,D1406,D1411,D1416,D1421)</f>
        <v>90</v>
      </c>
      <c r="E1391" s="23">
        <f>SUM(E1396,E1401,E1406,E1411,E1416,E1421)</f>
        <v>0</v>
      </c>
      <c r="F1391" s="325"/>
      <c r="G1391" s="326"/>
      <c r="H1391" s="232"/>
      <c r="I1391" s="232"/>
    </row>
    <row r="1392" spans="1:9" ht="17.25">
      <c r="A1392" s="356"/>
      <c r="B1392" s="358"/>
      <c r="C1392" s="105" t="s">
        <v>9</v>
      </c>
      <c r="D1392" s="23">
        <v>0</v>
      </c>
      <c r="E1392" s="23">
        <f t="shared" ref="E1392:E1394" si="70">SUM(E1397,E1402,E1407,E1412,E1417,E1422)</f>
        <v>0</v>
      </c>
      <c r="F1392" s="325"/>
      <c r="G1392" s="326"/>
      <c r="H1392" s="232"/>
      <c r="I1392" s="232"/>
    </row>
    <row r="1393" spans="1:9" ht="17.25">
      <c r="A1393" s="356"/>
      <c r="B1393" s="358"/>
      <c r="C1393" s="105" t="s">
        <v>10</v>
      </c>
      <c r="D1393" s="23"/>
      <c r="E1393" s="23">
        <f t="shared" si="70"/>
        <v>0</v>
      </c>
      <c r="F1393" s="325"/>
      <c r="G1393" s="326"/>
      <c r="H1393" s="232"/>
      <c r="I1393" s="232"/>
    </row>
    <row r="1394" spans="1:9" ht="17.25">
      <c r="A1394" s="356"/>
      <c r="B1394" s="358"/>
      <c r="C1394" s="105" t="s">
        <v>11</v>
      </c>
      <c r="D1394" s="23">
        <v>0</v>
      </c>
      <c r="E1394" s="23">
        <f t="shared" si="70"/>
        <v>0</v>
      </c>
      <c r="F1394" s="325"/>
      <c r="G1394" s="326"/>
      <c r="H1394" s="232"/>
      <c r="I1394" s="232"/>
    </row>
    <row r="1395" spans="1:9" ht="18" customHeight="1">
      <c r="A1395" s="357" t="s">
        <v>12</v>
      </c>
      <c r="B1395" s="359" t="s">
        <v>717</v>
      </c>
      <c r="C1395" s="42" t="s">
        <v>7</v>
      </c>
      <c r="D1395" s="25"/>
      <c r="E1395" s="25"/>
      <c r="F1395" s="236" t="s">
        <v>718</v>
      </c>
      <c r="G1395" s="237">
        <v>0</v>
      </c>
      <c r="H1395" s="238" t="s">
        <v>719</v>
      </c>
      <c r="I1395" s="239"/>
    </row>
    <row r="1396" spans="1:9">
      <c r="A1396" s="357"/>
      <c r="B1396" s="359"/>
      <c r="C1396" s="42" t="s">
        <v>8</v>
      </c>
      <c r="D1396" s="25"/>
      <c r="E1396" s="25"/>
      <c r="F1396" s="236"/>
      <c r="G1396" s="237"/>
      <c r="H1396" s="239"/>
      <c r="I1396" s="239"/>
    </row>
    <row r="1397" spans="1:9">
      <c r="A1397" s="357"/>
      <c r="B1397" s="359"/>
      <c r="C1397" s="42" t="s">
        <v>9</v>
      </c>
      <c r="D1397" s="25"/>
      <c r="E1397" s="25"/>
      <c r="F1397" s="236"/>
      <c r="G1397" s="237"/>
      <c r="H1397" s="239"/>
      <c r="I1397" s="239"/>
    </row>
    <row r="1398" spans="1:9">
      <c r="A1398" s="357"/>
      <c r="B1398" s="359"/>
      <c r="C1398" s="42" t="s">
        <v>10</v>
      </c>
      <c r="D1398" s="25"/>
      <c r="E1398" s="25"/>
      <c r="F1398" s="236"/>
      <c r="G1398" s="237"/>
      <c r="H1398" s="239"/>
      <c r="I1398" s="239"/>
    </row>
    <row r="1399" spans="1:9">
      <c r="A1399" s="357"/>
      <c r="B1399" s="359"/>
      <c r="C1399" s="42" t="s">
        <v>11</v>
      </c>
      <c r="D1399" s="25"/>
      <c r="E1399" s="25"/>
      <c r="F1399" s="236"/>
      <c r="G1399" s="237"/>
      <c r="H1399" s="239"/>
      <c r="I1399" s="239"/>
    </row>
    <row r="1400" spans="1:9" ht="18" customHeight="1">
      <c r="A1400" s="357" t="s">
        <v>47</v>
      </c>
      <c r="B1400" s="359" t="s">
        <v>720</v>
      </c>
      <c r="C1400" s="42" t="s">
        <v>7</v>
      </c>
      <c r="D1400" s="25">
        <v>0</v>
      </c>
      <c r="E1400" s="25">
        <v>0</v>
      </c>
      <c r="F1400" s="236" t="s">
        <v>721</v>
      </c>
      <c r="G1400" s="237" t="s">
        <v>722</v>
      </c>
      <c r="H1400" s="238" t="s">
        <v>678</v>
      </c>
      <c r="I1400" s="239"/>
    </row>
    <row r="1401" spans="1:9">
      <c r="A1401" s="357"/>
      <c r="B1401" s="359"/>
      <c r="C1401" s="42" t="s">
        <v>8</v>
      </c>
      <c r="D1401" s="25">
        <v>0</v>
      </c>
      <c r="E1401" s="25">
        <v>0</v>
      </c>
      <c r="F1401" s="236"/>
      <c r="G1401" s="237"/>
      <c r="H1401" s="239"/>
      <c r="I1401" s="239"/>
    </row>
    <row r="1402" spans="1:9">
      <c r="A1402" s="357"/>
      <c r="B1402" s="359"/>
      <c r="C1402" s="42" t="s">
        <v>9</v>
      </c>
      <c r="D1402" s="25"/>
      <c r="E1402" s="25"/>
      <c r="F1402" s="236"/>
      <c r="G1402" s="237"/>
      <c r="H1402" s="239"/>
      <c r="I1402" s="239"/>
    </row>
    <row r="1403" spans="1:9">
      <c r="A1403" s="357"/>
      <c r="B1403" s="359"/>
      <c r="C1403" s="42" t="s">
        <v>10</v>
      </c>
      <c r="D1403" s="25"/>
      <c r="E1403" s="25"/>
      <c r="F1403" s="236"/>
      <c r="G1403" s="237"/>
      <c r="H1403" s="239"/>
      <c r="I1403" s="239"/>
    </row>
    <row r="1404" spans="1:9">
      <c r="A1404" s="357"/>
      <c r="B1404" s="359"/>
      <c r="C1404" s="42" t="s">
        <v>11</v>
      </c>
      <c r="D1404" s="25"/>
      <c r="E1404" s="25"/>
      <c r="F1404" s="236"/>
      <c r="G1404" s="237"/>
      <c r="H1404" s="239"/>
      <c r="I1404" s="239"/>
    </row>
    <row r="1405" spans="1:9" ht="18" customHeight="1">
      <c r="A1405" s="357" t="s">
        <v>49</v>
      </c>
      <c r="B1405" s="359" t="s">
        <v>723</v>
      </c>
      <c r="C1405" s="42" t="s">
        <v>7</v>
      </c>
      <c r="D1405" s="25">
        <v>40</v>
      </c>
      <c r="E1405" s="25">
        <v>0</v>
      </c>
      <c r="F1405" s="236" t="s">
        <v>724</v>
      </c>
      <c r="G1405" s="237" t="s">
        <v>725</v>
      </c>
      <c r="H1405" s="238" t="s">
        <v>695</v>
      </c>
      <c r="I1405" s="239"/>
    </row>
    <row r="1406" spans="1:9">
      <c r="A1406" s="357"/>
      <c r="B1406" s="359"/>
      <c r="C1406" s="42" t="s">
        <v>8</v>
      </c>
      <c r="D1406" s="25">
        <v>40</v>
      </c>
      <c r="E1406" s="25">
        <v>0</v>
      </c>
      <c r="F1406" s="236"/>
      <c r="G1406" s="237"/>
      <c r="H1406" s="239"/>
      <c r="I1406" s="239"/>
    </row>
    <row r="1407" spans="1:9">
      <c r="A1407" s="357"/>
      <c r="B1407" s="359"/>
      <c r="C1407" s="42" t="s">
        <v>9</v>
      </c>
      <c r="D1407" s="25"/>
      <c r="E1407" s="25"/>
      <c r="F1407" s="236"/>
      <c r="G1407" s="237"/>
      <c r="H1407" s="239"/>
      <c r="I1407" s="239"/>
    </row>
    <row r="1408" spans="1:9">
      <c r="A1408" s="357"/>
      <c r="B1408" s="359"/>
      <c r="C1408" s="42" t="s">
        <v>10</v>
      </c>
      <c r="D1408" s="25"/>
      <c r="E1408" s="25"/>
      <c r="F1408" s="236"/>
      <c r="G1408" s="237"/>
      <c r="H1408" s="239"/>
      <c r="I1408" s="239"/>
    </row>
    <row r="1409" spans="1:9">
      <c r="A1409" s="357"/>
      <c r="B1409" s="359"/>
      <c r="C1409" s="42" t="s">
        <v>11</v>
      </c>
      <c r="D1409" s="25"/>
      <c r="E1409" s="25"/>
      <c r="F1409" s="236"/>
      <c r="G1409" s="237"/>
      <c r="H1409" s="239"/>
      <c r="I1409" s="239"/>
    </row>
    <row r="1410" spans="1:9" ht="18" customHeight="1">
      <c r="A1410" s="357" t="s">
        <v>51</v>
      </c>
      <c r="B1410" s="359" t="s">
        <v>726</v>
      </c>
      <c r="C1410" s="42" t="s">
        <v>7</v>
      </c>
      <c r="D1410" s="25">
        <v>0</v>
      </c>
      <c r="E1410" s="25">
        <v>0</v>
      </c>
      <c r="F1410" s="236" t="s">
        <v>727</v>
      </c>
      <c r="G1410" s="237" t="s">
        <v>728</v>
      </c>
      <c r="H1410" s="238" t="s">
        <v>695</v>
      </c>
      <c r="I1410" s="239"/>
    </row>
    <row r="1411" spans="1:9">
      <c r="A1411" s="357"/>
      <c r="B1411" s="359"/>
      <c r="C1411" s="42" t="s">
        <v>8</v>
      </c>
      <c r="D1411" s="25">
        <v>0</v>
      </c>
      <c r="E1411" s="25">
        <v>0</v>
      </c>
      <c r="F1411" s="236"/>
      <c r="G1411" s="237"/>
      <c r="H1411" s="239"/>
      <c r="I1411" s="239"/>
    </row>
    <row r="1412" spans="1:9">
      <c r="A1412" s="357"/>
      <c r="B1412" s="359"/>
      <c r="C1412" s="42" t="s">
        <v>9</v>
      </c>
      <c r="D1412" s="25"/>
      <c r="E1412" s="25"/>
      <c r="F1412" s="236"/>
      <c r="G1412" s="237"/>
      <c r="H1412" s="239"/>
      <c r="I1412" s="239"/>
    </row>
    <row r="1413" spans="1:9">
      <c r="A1413" s="357"/>
      <c r="B1413" s="359"/>
      <c r="C1413" s="42" t="s">
        <v>10</v>
      </c>
      <c r="D1413" s="25"/>
      <c r="E1413" s="25"/>
      <c r="F1413" s="236"/>
      <c r="G1413" s="237"/>
      <c r="H1413" s="239"/>
      <c r="I1413" s="239"/>
    </row>
    <row r="1414" spans="1:9">
      <c r="A1414" s="357"/>
      <c r="B1414" s="359"/>
      <c r="C1414" s="42" t="s">
        <v>11</v>
      </c>
      <c r="D1414" s="25"/>
      <c r="E1414" s="25"/>
      <c r="F1414" s="236"/>
      <c r="G1414" s="237"/>
      <c r="H1414" s="239"/>
      <c r="I1414" s="239"/>
    </row>
    <row r="1415" spans="1:9" ht="18" customHeight="1">
      <c r="A1415" s="357" t="s">
        <v>53</v>
      </c>
      <c r="B1415" s="359" t="s">
        <v>729</v>
      </c>
      <c r="C1415" s="42" t="s">
        <v>7</v>
      </c>
      <c r="D1415" s="25">
        <v>50</v>
      </c>
      <c r="E1415" s="25">
        <v>0</v>
      </c>
      <c r="F1415" s="236" t="s">
        <v>727</v>
      </c>
      <c r="G1415" s="237" t="s">
        <v>730</v>
      </c>
      <c r="H1415" s="238" t="s">
        <v>678</v>
      </c>
      <c r="I1415" s="239"/>
    </row>
    <row r="1416" spans="1:9">
      <c r="A1416" s="357"/>
      <c r="B1416" s="359"/>
      <c r="C1416" s="42" t="s">
        <v>8</v>
      </c>
      <c r="D1416" s="25">
        <v>50</v>
      </c>
      <c r="E1416" s="25">
        <v>0</v>
      </c>
      <c r="F1416" s="236"/>
      <c r="G1416" s="237"/>
      <c r="H1416" s="239"/>
      <c r="I1416" s="239"/>
    </row>
    <row r="1417" spans="1:9">
      <c r="A1417" s="357"/>
      <c r="B1417" s="359"/>
      <c r="C1417" s="42" t="s">
        <v>9</v>
      </c>
      <c r="D1417" s="25"/>
      <c r="E1417" s="25"/>
      <c r="F1417" s="236"/>
      <c r="G1417" s="237"/>
      <c r="H1417" s="239"/>
      <c r="I1417" s="239"/>
    </row>
    <row r="1418" spans="1:9">
      <c r="A1418" s="357"/>
      <c r="B1418" s="359"/>
      <c r="C1418" s="42" t="s">
        <v>10</v>
      </c>
      <c r="D1418" s="25"/>
      <c r="E1418" s="25"/>
      <c r="F1418" s="236"/>
      <c r="G1418" s="237"/>
      <c r="H1418" s="239"/>
      <c r="I1418" s="239"/>
    </row>
    <row r="1419" spans="1:9">
      <c r="A1419" s="357"/>
      <c r="B1419" s="359"/>
      <c r="C1419" s="42" t="s">
        <v>11</v>
      </c>
      <c r="D1419" s="25"/>
      <c r="E1419" s="25"/>
      <c r="F1419" s="236"/>
      <c r="G1419" s="237"/>
      <c r="H1419" s="239"/>
      <c r="I1419" s="239"/>
    </row>
    <row r="1420" spans="1:9" ht="18" customHeight="1">
      <c r="A1420" s="357" t="s">
        <v>55</v>
      </c>
      <c r="B1420" s="359" t="s">
        <v>731</v>
      </c>
      <c r="C1420" s="42" t="s">
        <v>7</v>
      </c>
      <c r="D1420" s="25">
        <v>0</v>
      </c>
      <c r="E1420" s="25">
        <v>0</v>
      </c>
      <c r="F1420" s="236" t="s">
        <v>727</v>
      </c>
      <c r="G1420" s="237" t="s">
        <v>732</v>
      </c>
      <c r="H1420" s="238" t="s">
        <v>695</v>
      </c>
      <c r="I1420" s="239"/>
    </row>
    <row r="1421" spans="1:9">
      <c r="A1421" s="357"/>
      <c r="B1421" s="359"/>
      <c r="C1421" s="42" t="s">
        <v>8</v>
      </c>
      <c r="D1421" s="25">
        <v>0</v>
      </c>
      <c r="E1421" s="25">
        <v>0</v>
      </c>
      <c r="F1421" s="236"/>
      <c r="G1421" s="237"/>
      <c r="H1421" s="239"/>
      <c r="I1421" s="239"/>
    </row>
    <row r="1422" spans="1:9">
      <c r="A1422" s="357"/>
      <c r="B1422" s="359"/>
      <c r="C1422" s="42" t="s">
        <v>9</v>
      </c>
      <c r="D1422" s="25"/>
      <c r="E1422" s="25"/>
      <c r="F1422" s="236"/>
      <c r="G1422" s="237"/>
      <c r="H1422" s="239"/>
      <c r="I1422" s="239"/>
    </row>
    <row r="1423" spans="1:9">
      <c r="A1423" s="357"/>
      <c r="B1423" s="359"/>
      <c r="C1423" s="42" t="s">
        <v>10</v>
      </c>
      <c r="D1423" s="25"/>
      <c r="E1423" s="25"/>
      <c r="F1423" s="236"/>
      <c r="G1423" s="237"/>
      <c r="H1423" s="239"/>
      <c r="I1423" s="239"/>
    </row>
    <row r="1424" spans="1:9">
      <c r="A1424" s="357"/>
      <c r="B1424" s="359"/>
      <c r="C1424" s="42" t="s">
        <v>11</v>
      </c>
      <c r="D1424" s="25">
        <v>0</v>
      </c>
      <c r="E1424" s="25">
        <v>0</v>
      </c>
      <c r="F1424" s="236"/>
      <c r="G1424" s="237"/>
      <c r="H1424" s="239"/>
      <c r="I1424" s="239"/>
    </row>
    <row r="1425" spans="1:9" ht="17.25" customHeight="1">
      <c r="A1425" s="356" t="s">
        <v>13</v>
      </c>
      <c r="B1425" s="358" t="s">
        <v>733</v>
      </c>
      <c r="C1425" s="105" t="s">
        <v>7</v>
      </c>
      <c r="D1425" s="23">
        <f>SUM(D1426:D1429)</f>
        <v>110</v>
      </c>
      <c r="E1425" s="23">
        <f>SUM(E1426:E1429)</f>
        <v>67.5</v>
      </c>
      <c r="F1425" s="325"/>
      <c r="G1425" s="326"/>
      <c r="H1425" s="316"/>
      <c r="I1425" s="232"/>
    </row>
    <row r="1426" spans="1:9" ht="17.25">
      <c r="A1426" s="356"/>
      <c r="B1426" s="358"/>
      <c r="C1426" s="105" t="s">
        <v>8</v>
      </c>
      <c r="D1426" s="23">
        <f>SUM(D1431,D1436,D1441,D1446,D1451,D1456,D1461,D1466,D1471)</f>
        <v>110</v>
      </c>
      <c r="E1426" s="23">
        <f>SUM(E1431,E1436,E1441,E1446,E1451,E1456,E1461,E1466,E1471)</f>
        <v>67.5</v>
      </c>
      <c r="F1426" s="325"/>
      <c r="G1426" s="326"/>
      <c r="H1426" s="232"/>
      <c r="I1426" s="232"/>
    </row>
    <row r="1427" spans="1:9" ht="17.25">
      <c r="A1427" s="356"/>
      <c r="B1427" s="358"/>
      <c r="C1427" s="105" t="s">
        <v>9</v>
      </c>
      <c r="D1427" s="23">
        <f t="shared" ref="D1427:E1427" si="71">SUM(D1432,D1437,D1442,D1447,D1452,D1457,D1462,D1467,D1472)</f>
        <v>0</v>
      </c>
      <c r="E1427" s="23">
        <f t="shared" si="71"/>
        <v>0</v>
      </c>
      <c r="F1427" s="325"/>
      <c r="G1427" s="326"/>
      <c r="H1427" s="232"/>
      <c r="I1427" s="232"/>
    </row>
    <row r="1428" spans="1:9" ht="17.25">
      <c r="A1428" s="356"/>
      <c r="B1428" s="358"/>
      <c r="C1428" s="105" t="s">
        <v>10</v>
      </c>
      <c r="D1428" s="23">
        <f t="shared" ref="D1428:E1428" si="72">SUM(D1433,D1438,D1443,D1448,D1453,D1458,D1463,D1468,D1473)</f>
        <v>0</v>
      </c>
      <c r="E1428" s="23">
        <f t="shared" si="72"/>
        <v>0</v>
      </c>
      <c r="F1428" s="325"/>
      <c r="G1428" s="326"/>
      <c r="H1428" s="232"/>
      <c r="I1428" s="232"/>
    </row>
    <row r="1429" spans="1:9" ht="17.25">
      <c r="A1429" s="356"/>
      <c r="B1429" s="358"/>
      <c r="C1429" s="105" t="s">
        <v>11</v>
      </c>
      <c r="D1429" s="23">
        <f t="shared" ref="D1429:E1429" si="73">SUM(D1434,D1439,D1444,D1449,D1454,D1459,D1464,D1469,D1474)</f>
        <v>0</v>
      </c>
      <c r="E1429" s="23">
        <f t="shared" si="73"/>
        <v>0</v>
      </c>
      <c r="F1429" s="325"/>
      <c r="G1429" s="326"/>
      <c r="H1429" s="232"/>
      <c r="I1429" s="232"/>
    </row>
    <row r="1430" spans="1:9" ht="18" customHeight="1">
      <c r="A1430" s="357" t="s">
        <v>33</v>
      </c>
      <c r="B1430" s="359" t="s">
        <v>734</v>
      </c>
      <c r="C1430" s="42" t="s">
        <v>7</v>
      </c>
      <c r="D1430" s="25">
        <v>0</v>
      </c>
      <c r="E1430" s="25">
        <v>0</v>
      </c>
      <c r="F1430" s="236" t="s">
        <v>735</v>
      </c>
      <c r="G1430" s="237" t="s">
        <v>736</v>
      </c>
      <c r="H1430" s="238" t="s">
        <v>695</v>
      </c>
      <c r="I1430" s="239"/>
    </row>
    <row r="1431" spans="1:9">
      <c r="A1431" s="357"/>
      <c r="B1431" s="359"/>
      <c r="C1431" s="42" t="s">
        <v>8</v>
      </c>
      <c r="D1431" s="25">
        <v>0</v>
      </c>
      <c r="E1431" s="25">
        <v>0</v>
      </c>
      <c r="F1431" s="236"/>
      <c r="G1431" s="237"/>
      <c r="H1431" s="239"/>
      <c r="I1431" s="239"/>
    </row>
    <row r="1432" spans="1:9">
      <c r="A1432" s="357"/>
      <c r="B1432" s="359"/>
      <c r="C1432" s="42" t="s">
        <v>9</v>
      </c>
      <c r="D1432" s="25">
        <v>0</v>
      </c>
      <c r="E1432" s="25">
        <v>0</v>
      </c>
      <c r="F1432" s="236"/>
      <c r="G1432" s="237"/>
      <c r="H1432" s="239"/>
      <c r="I1432" s="239"/>
    </row>
    <row r="1433" spans="1:9">
      <c r="A1433" s="357"/>
      <c r="B1433" s="359"/>
      <c r="C1433" s="42" t="s">
        <v>10</v>
      </c>
      <c r="D1433" s="25"/>
      <c r="E1433" s="25"/>
      <c r="F1433" s="236"/>
      <c r="G1433" s="237"/>
      <c r="H1433" s="239"/>
      <c r="I1433" s="239"/>
    </row>
    <row r="1434" spans="1:9">
      <c r="A1434" s="357"/>
      <c r="B1434" s="359"/>
      <c r="C1434" s="42" t="s">
        <v>11</v>
      </c>
      <c r="D1434" s="25"/>
      <c r="E1434" s="25"/>
      <c r="F1434" s="236"/>
      <c r="G1434" s="237"/>
      <c r="H1434" s="239"/>
      <c r="I1434" s="239"/>
    </row>
    <row r="1435" spans="1:9" ht="18" customHeight="1">
      <c r="A1435" s="357" t="s">
        <v>65</v>
      </c>
      <c r="B1435" s="359" t="s">
        <v>737</v>
      </c>
      <c r="C1435" s="42" t="s">
        <v>7</v>
      </c>
      <c r="D1435" s="25">
        <v>0</v>
      </c>
      <c r="E1435" s="25">
        <v>0</v>
      </c>
      <c r="F1435" s="236" t="s">
        <v>738</v>
      </c>
      <c r="G1435" s="237" t="s">
        <v>739</v>
      </c>
      <c r="H1435" s="238" t="s">
        <v>695</v>
      </c>
      <c r="I1435" s="239"/>
    </row>
    <row r="1436" spans="1:9">
      <c r="A1436" s="357"/>
      <c r="B1436" s="359"/>
      <c r="C1436" s="42" t="s">
        <v>8</v>
      </c>
      <c r="D1436" s="25">
        <v>0</v>
      </c>
      <c r="E1436" s="25">
        <v>0</v>
      </c>
      <c r="F1436" s="236"/>
      <c r="G1436" s="237"/>
      <c r="H1436" s="239"/>
      <c r="I1436" s="239"/>
    </row>
    <row r="1437" spans="1:9">
      <c r="A1437" s="357"/>
      <c r="B1437" s="359"/>
      <c r="C1437" s="42" t="s">
        <v>9</v>
      </c>
      <c r="D1437" s="25"/>
      <c r="E1437" s="25"/>
      <c r="F1437" s="236"/>
      <c r="G1437" s="237"/>
      <c r="H1437" s="239"/>
      <c r="I1437" s="239"/>
    </row>
    <row r="1438" spans="1:9">
      <c r="A1438" s="357"/>
      <c r="B1438" s="359"/>
      <c r="C1438" s="42" t="s">
        <v>10</v>
      </c>
      <c r="D1438" s="25"/>
      <c r="E1438" s="25"/>
      <c r="F1438" s="236"/>
      <c r="G1438" s="237"/>
      <c r="H1438" s="239"/>
      <c r="I1438" s="239"/>
    </row>
    <row r="1439" spans="1:9">
      <c r="A1439" s="357"/>
      <c r="B1439" s="359"/>
      <c r="C1439" s="42" t="s">
        <v>11</v>
      </c>
      <c r="D1439" s="25"/>
      <c r="E1439" s="25"/>
      <c r="F1439" s="236"/>
      <c r="G1439" s="237"/>
      <c r="H1439" s="239"/>
      <c r="I1439" s="239"/>
    </row>
    <row r="1440" spans="1:9" ht="18" customHeight="1">
      <c r="A1440" s="357" t="s">
        <v>67</v>
      </c>
      <c r="B1440" s="359" t="s">
        <v>740</v>
      </c>
      <c r="C1440" s="42" t="s">
        <v>7</v>
      </c>
      <c r="D1440" s="25">
        <v>0</v>
      </c>
      <c r="E1440" s="25">
        <v>0</v>
      </c>
      <c r="F1440" s="236" t="s">
        <v>741</v>
      </c>
      <c r="G1440" s="237" t="s">
        <v>742</v>
      </c>
      <c r="H1440" s="238" t="s">
        <v>695</v>
      </c>
      <c r="I1440" s="239"/>
    </row>
    <row r="1441" spans="1:9">
      <c r="A1441" s="357"/>
      <c r="B1441" s="359"/>
      <c r="C1441" s="42" t="s">
        <v>8</v>
      </c>
      <c r="D1441" s="25">
        <v>0</v>
      </c>
      <c r="E1441" s="25">
        <v>0</v>
      </c>
      <c r="F1441" s="236"/>
      <c r="G1441" s="237"/>
      <c r="H1441" s="239"/>
      <c r="I1441" s="239"/>
    </row>
    <row r="1442" spans="1:9">
      <c r="A1442" s="357"/>
      <c r="B1442" s="359"/>
      <c r="C1442" s="42" t="s">
        <v>9</v>
      </c>
      <c r="D1442" s="25">
        <v>0</v>
      </c>
      <c r="E1442" s="25">
        <v>0</v>
      </c>
      <c r="F1442" s="236"/>
      <c r="G1442" s="237"/>
      <c r="H1442" s="239"/>
      <c r="I1442" s="239"/>
    </row>
    <row r="1443" spans="1:9">
      <c r="A1443" s="357"/>
      <c r="B1443" s="359"/>
      <c r="C1443" s="42" t="s">
        <v>10</v>
      </c>
      <c r="D1443" s="25"/>
      <c r="E1443" s="25"/>
      <c r="F1443" s="236"/>
      <c r="G1443" s="237"/>
      <c r="H1443" s="239"/>
      <c r="I1443" s="239"/>
    </row>
    <row r="1444" spans="1:9">
      <c r="A1444" s="357"/>
      <c r="B1444" s="359"/>
      <c r="C1444" s="42" t="s">
        <v>11</v>
      </c>
      <c r="D1444" s="25">
        <v>0</v>
      </c>
      <c r="E1444" s="25"/>
      <c r="F1444" s="236"/>
      <c r="G1444" s="237"/>
      <c r="H1444" s="239"/>
      <c r="I1444" s="239"/>
    </row>
    <row r="1445" spans="1:9" ht="18" customHeight="1">
      <c r="A1445" s="357" t="s">
        <v>210</v>
      </c>
      <c r="B1445" s="359" t="s">
        <v>743</v>
      </c>
      <c r="C1445" s="42" t="s">
        <v>7</v>
      </c>
      <c r="D1445" s="25">
        <v>50</v>
      </c>
      <c r="E1445" s="25">
        <v>0</v>
      </c>
      <c r="F1445" s="236" t="s">
        <v>744</v>
      </c>
      <c r="G1445" s="237" t="s">
        <v>745</v>
      </c>
      <c r="H1445" s="238" t="s">
        <v>695</v>
      </c>
      <c r="I1445" s="239"/>
    </row>
    <row r="1446" spans="1:9">
      <c r="A1446" s="357"/>
      <c r="B1446" s="359"/>
      <c r="C1446" s="42" t="s">
        <v>8</v>
      </c>
      <c r="D1446" s="25">
        <v>50</v>
      </c>
      <c r="E1446" s="25">
        <v>0</v>
      </c>
      <c r="F1446" s="236"/>
      <c r="G1446" s="237"/>
      <c r="H1446" s="239"/>
      <c r="I1446" s="239"/>
    </row>
    <row r="1447" spans="1:9">
      <c r="A1447" s="357"/>
      <c r="B1447" s="359"/>
      <c r="C1447" s="42" t="s">
        <v>9</v>
      </c>
      <c r="D1447" s="25">
        <v>0</v>
      </c>
      <c r="E1447" s="25">
        <v>0</v>
      </c>
      <c r="F1447" s="236"/>
      <c r="G1447" s="237"/>
      <c r="H1447" s="239"/>
      <c r="I1447" s="239"/>
    </row>
    <row r="1448" spans="1:9">
      <c r="A1448" s="357"/>
      <c r="B1448" s="359"/>
      <c r="C1448" s="42" t="s">
        <v>10</v>
      </c>
      <c r="D1448" s="25"/>
      <c r="E1448" s="25"/>
      <c r="F1448" s="236"/>
      <c r="G1448" s="237"/>
      <c r="H1448" s="239"/>
      <c r="I1448" s="239"/>
    </row>
    <row r="1449" spans="1:9">
      <c r="A1449" s="357"/>
      <c r="B1449" s="359"/>
      <c r="C1449" s="42" t="s">
        <v>11</v>
      </c>
      <c r="D1449" s="25">
        <v>0</v>
      </c>
      <c r="E1449" s="25"/>
      <c r="F1449" s="236"/>
      <c r="G1449" s="237"/>
      <c r="H1449" s="239"/>
      <c r="I1449" s="239"/>
    </row>
    <row r="1450" spans="1:9" ht="18" customHeight="1">
      <c r="A1450" s="357" t="s">
        <v>295</v>
      </c>
      <c r="B1450" s="359" t="s">
        <v>746</v>
      </c>
      <c r="C1450" s="42" t="s">
        <v>7</v>
      </c>
      <c r="D1450" s="25">
        <v>0</v>
      </c>
      <c r="E1450" s="25">
        <v>0</v>
      </c>
      <c r="F1450" s="236" t="s">
        <v>747</v>
      </c>
      <c r="G1450" s="237" t="s">
        <v>748</v>
      </c>
      <c r="H1450" s="238" t="s">
        <v>695</v>
      </c>
      <c r="I1450" s="239"/>
    </row>
    <row r="1451" spans="1:9">
      <c r="A1451" s="357"/>
      <c r="B1451" s="359"/>
      <c r="C1451" s="42" t="s">
        <v>8</v>
      </c>
      <c r="D1451" s="25">
        <v>0</v>
      </c>
      <c r="E1451" s="25">
        <v>0</v>
      </c>
      <c r="F1451" s="236"/>
      <c r="G1451" s="237"/>
      <c r="H1451" s="239"/>
      <c r="I1451" s="239"/>
    </row>
    <row r="1452" spans="1:9">
      <c r="A1452" s="357"/>
      <c r="B1452" s="359"/>
      <c r="C1452" s="42" t="s">
        <v>9</v>
      </c>
      <c r="D1452" s="25">
        <v>0</v>
      </c>
      <c r="E1452" s="25">
        <v>0</v>
      </c>
      <c r="F1452" s="236"/>
      <c r="G1452" s="237"/>
      <c r="H1452" s="239"/>
      <c r="I1452" s="239"/>
    </row>
    <row r="1453" spans="1:9">
      <c r="A1453" s="357"/>
      <c r="B1453" s="359"/>
      <c r="C1453" s="42" t="s">
        <v>10</v>
      </c>
      <c r="D1453" s="25"/>
      <c r="E1453" s="25"/>
      <c r="F1453" s="236"/>
      <c r="G1453" s="237"/>
      <c r="H1453" s="239"/>
      <c r="I1453" s="239"/>
    </row>
    <row r="1454" spans="1:9">
      <c r="A1454" s="357"/>
      <c r="B1454" s="359"/>
      <c r="C1454" s="42" t="s">
        <v>11</v>
      </c>
      <c r="D1454" s="25">
        <v>0</v>
      </c>
      <c r="E1454" s="25">
        <v>0</v>
      </c>
      <c r="F1454" s="236"/>
      <c r="G1454" s="237"/>
      <c r="H1454" s="239"/>
      <c r="I1454" s="239"/>
    </row>
    <row r="1455" spans="1:9" ht="18" customHeight="1">
      <c r="A1455" s="357" t="s">
        <v>298</v>
      </c>
      <c r="B1455" s="359" t="s">
        <v>749</v>
      </c>
      <c r="C1455" s="42" t="s">
        <v>7</v>
      </c>
      <c r="D1455" s="25">
        <v>0</v>
      </c>
      <c r="E1455" s="25">
        <v>0</v>
      </c>
      <c r="F1455" s="236" t="s">
        <v>750</v>
      </c>
      <c r="G1455" s="237" t="s">
        <v>751</v>
      </c>
      <c r="H1455" s="238" t="s">
        <v>695</v>
      </c>
      <c r="I1455" s="239"/>
    </row>
    <row r="1456" spans="1:9">
      <c r="A1456" s="357"/>
      <c r="B1456" s="359"/>
      <c r="C1456" s="42" t="s">
        <v>8</v>
      </c>
      <c r="D1456" s="25">
        <v>0</v>
      </c>
      <c r="E1456" s="25">
        <v>0</v>
      </c>
      <c r="F1456" s="236"/>
      <c r="G1456" s="237"/>
      <c r="H1456" s="239"/>
      <c r="I1456" s="239"/>
    </row>
    <row r="1457" spans="1:9">
      <c r="A1457" s="357"/>
      <c r="B1457" s="359"/>
      <c r="C1457" s="42" t="s">
        <v>9</v>
      </c>
      <c r="D1457" s="25">
        <v>0</v>
      </c>
      <c r="E1457" s="25">
        <v>0</v>
      </c>
      <c r="F1457" s="236"/>
      <c r="G1457" s="237"/>
      <c r="H1457" s="239"/>
      <c r="I1457" s="239"/>
    </row>
    <row r="1458" spans="1:9">
      <c r="A1458" s="357"/>
      <c r="B1458" s="359"/>
      <c r="C1458" s="42" t="s">
        <v>10</v>
      </c>
      <c r="D1458" s="25"/>
      <c r="E1458" s="25"/>
      <c r="F1458" s="236"/>
      <c r="G1458" s="237"/>
      <c r="H1458" s="239"/>
      <c r="I1458" s="239"/>
    </row>
    <row r="1459" spans="1:9">
      <c r="A1459" s="357"/>
      <c r="B1459" s="359"/>
      <c r="C1459" s="42" t="s">
        <v>11</v>
      </c>
      <c r="D1459" s="25">
        <v>0</v>
      </c>
      <c r="E1459" s="25">
        <v>0</v>
      </c>
      <c r="F1459" s="236"/>
      <c r="G1459" s="237"/>
      <c r="H1459" s="239"/>
      <c r="I1459" s="239"/>
    </row>
    <row r="1460" spans="1:9" ht="18" customHeight="1">
      <c r="A1460" s="357" t="s">
        <v>303</v>
      </c>
      <c r="B1460" s="359" t="s">
        <v>752</v>
      </c>
      <c r="C1460" s="42" t="s">
        <v>7</v>
      </c>
      <c r="D1460" s="25">
        <v>0</v>
      </c>
      <c r="E1460" s="25">
        <v>0</v>
      </c>
      <c r="F1460" s="236" t="s">
        <v>753</v>
      </c>
      <c r="G1460" s="237" t="s">
        <v>754</v>
      </c>
      <c r="H1460" s="238" t="s">
        <v>695</v>
      </c>
      <c r="I1460" s="239"/>
    </row>
    <row r="1461" spans="1:9">
      <c r="A1461" s="357"/>
      <c r="B1461" s="359"/>
      <c r="C1461" s="42" t="s">
        <v>8</v>
      </c>
      <c r="D1461" s="25">
        <v>0</v>
      </c>
      <c r="E1461" s="25">
        <v>0</v>
      </c>
      <c r="F1461" s="236"/>
      <c r="G1461" s="237"/>
      <c r="H1461" s="239"/>
      <c r="I1461" s="239"/>
    </row>
    <row r="1462" spans="1:9">
      <c r="A1462" s="357"/>
      <c r="B1462" s="359"/>
      <c r="C1462" s="42" t="s">
        <v>9</v>
      </c>
      <c r="D1462" s="25">
        <v>0</v>
      </c>
      <c r="E1462" s="25">
        <v>0</v>
      </c>
      <c r="F1462" s="236"/>
      <c r="G1462" s="237"/>
      <c r="H1462" s="239"/>
      <c r="I1462" s="239"/>
    </row>
    <row r="1463" spans="1:9">
      <c r="A1463" s="357"/>
      <c r="B1463" s="359"/>
      <c r="C1463" s="42" t="s">
        <v>10</v>
      </c>
      <c r="D1463" s="25"/>
      <c r="E1463" s="25"/>
      <c r="F1463" s="236"/>
      <c r="G1463" s="237"/>
      <c r="H1463" s="239"/>
      <c r="I1463" s="239"/>
    </row>
    <row r="1464" spans="1:9">
      <c r="A1464" s="357"/>
      <c r="B1464" s="359"/>
      <c r="C1464" s="42" t="s">
        <v>11</v>
      </c>
      <c r="D1464" s="25">
        <v>0</v>
      </c>
      <c r="E1464" s="25">
        <v>0</v>
      </c>
      <c r="F1464" s="236"/>
      <c r="G1464" s="237"/>
      <c r="H1464" s="239"/>
      <c r="I1464" s="239"/>
    </row>
    <row r="1465" spans="1:9" ht="18" customHeight="1">
      <c r="A1465" s="357" t="s">
        <v>360</v>
      </c>
      <c r="B1465" s="359" t="s">
        <v>755</v>
      </c>
      <c r="C1465" s="42" t="s">
        <v>7</v>
      </c>
      <c r="D1465" s="25">
        <v>60</v>
      </c>
      <c r="E1465" s="25">
        <v>67.5</v>
      </c>
      <c r="F1465" s="236" t="s">
        <v>756</v>
      </c>
      <c r="G1465" s="237" t="s">
        <v>757</v>
      </c>
      <c r="H1465" s="238" t="s">
        <v>695</v>
      </c>
      <c r="I1465" s="239"/>
    </row>
    <row r="1466" spans="1:9">
      <c r="A1466" s="357"/>
      <c r="B1466" s="359"/>
      <c r="C1466" s="42" t="s">
        <v>8</v>
      </c>
      <c r="D1466" s="25">
        <v>60</v>
      </c>
      <c r="E1466" s="25">
        <v>67.5</v>
      </c>
      <c r="F1466" s="236"/>
      <c r="G1466" s="237"/>
      <c r="H1466" s="239"/>
      <c r="I1466" s="239"/>
    </row>
    <row r="1467" spans="1:9">
      <c r="A1467" s="357"/>
      <c r="B1467" s="359"/>
      <c r="C1467" s="42" t="s">
        <v>9</v>
      </c>
      <c r="D1467" s="25"/>
      <c r="E1467" s="25"/>
      <c r="F1467" s="236"/>
      <c r="G1467" s="237"/>
      <c r="H1467" s="239"/>
      <c r="I1467" s="239"/>
    </row>
    <row r="1468" spans="1:9">
      <c r="A1468" s="357"/>
      <c r="B1468" s="359"/>
      <c r="C1468" s="42" t="s">
        <v>10</v>
      </c>
      <c r="D1468" s="25"/>
      <c r="E1468" s="25"/>
      <c r="F1468" s="236"/>
      <c r="G1468" s="237"/>
      <c r="H1468" s="239"/>
      <c r="I1468" s="239"/>
    </row>
    <row r="1469" spans="1:9">
      <c r="A1469" s="357"/>
      <c r="B1469" s="359"/>
      <c r="C1469" s="42" t="s">
        <v>11</v>
      </c>
      <c r="D1469" s="25"/>
      <c r="E1469" s="25"/>
      <c r="F1469" s="236"/>
      <c r="G1469" s="237"/>
      <c r="H1469" s="239"/>
      <c r="I1469" s="239"/>
    </row>
    <row r="1470" spans="1:9" ht="18" customHeight="1">
      <c r="A1470" s="357" t="s">
        <v>363</v>
      </c>
      <c r="B1470" s="359" t="s">
        <v>758</v>
      </c>
      <c r="C1470" s="42" t="s">
        <v>7</v>
      </c>
      <c r="D1470" s="25"/>
      <c r="E1470" s="25"/>
      <c r="F1470" s="236" t="s">
        <v>759</v>
      </c>
      <c r="G1470" s="237" t="s">
        <v>760</v>
      </c>
      <c r="H1470" s="238" t="s">
        <v>695</v>
      </c>
      <c r="I1470" s="239"/>
    </row>
    <row r="1471" spans="1:9">
      <c r="A1471" s="357"/>
      <c r="B1471" s="359"/>
      <c r="C1471" s="42" t="s">
        <v>8</v>
      </c>
      <c r="D1471" s="25"/>
      <c r="E1471" s="25"/>
      <c r="F1471" s="236"/>
      <c r="G1471" s="237"/>
      <c r="H1471" s="239"/>
      <c r="I1471" s="239"/>
    </row>
    <row r="1472" spans="1:9">
      <c r="A1472" s="357"/>
      <c r="B1472" s="359"/>
      <c r="C1472" s="42" t="s">
        <v>9</v>
      </c>
      <c r="D1472" s="25"/>
      <c r="E1472" s="25"/>
      <c r="F1472" s="236"/>
      <c r="G1472" s="237"/>
      <c r="H1472" s="239"/>
      <c r="I1472" s="239"/>
    </row>
    <row r="1473" spans="1:9">
      <c r="A1473" s="357"/>
      <c r="B1473" s="359"/>
      <c r="C1473" s="42" t="s">
        <v>10</v>
      </c>
      <c r="D1473" s="25"/>
      <c r="E1473" s="25"/>
      <c r="F1473" s="236"/>
      <c r="G1473" s="237"/>
      <c r="H1473" s="239"/>
      <c r="I1473" s="239"/>
    </row>
    <row r="1474" spans="1:9" ht="17.25" thickBot="1">
      <c r="A1474" s="357"/>
      <c r="B1474" s="359"/>
      <c r="C1474" s="42" t="s">
        <v>11</v>
      </c>
      <c r="D1474" s="25"/>
      <c r="E1474" s="25"/>
      <c r="F1474" s="236"/>
      <c r="G1474" s="237"/>
      <c r="H1474" s="239"/>
      <c r="I1474" s="239"/>
    </row>
    <row r="1475" spans="1:9" ht="18" thickBot="1">
      <c r="A1475" s="456" t="s">
        <v>164</v>
      </c>
      <c r="B1475" s="457"/>
      <c r="C1475" s="128" t="s">
        <v>7</v>
      </c>
      <c r="D1475" s="23">
        <f>SUM(D1476:D1479)</f>
        <v>200</v>
      </c>
      <c r="E1475" s="23">
        <f>SUM(E1476:E1479)</f>
        <v>67.5</v>
      </c>
      <c r="F1475" s="462"/>
      <c r="G1475" s="462"/>
      <c r="H1475" s="465"/>
      <c r="I1475" s="466"/>
    </row>
    <row r="1476" spans="1:9" ht="18" thickBot="1">
      <c r="A1476" s="458"/>
      <c r="B1476" s="459"/>
      <c r="C1476" s="128" t="s">
        <v>8</v>
      </c>
      <c r="D1476" s="23">
        <f>SUM(D1391,D1426)</f>
        <v>200</v>
      </c>
      <c r="E1476" s="23">
        <f>SUM(E1391,E1426)</f>
        <v>67.5</v>
      </c>
      <c r="F1476" s="463"/>
      <c r="G1476" s="463"/>
      <c r="H1476" s="467"/>
      <c r="I1476" s="468"/>
    </row>
    <row r="1477" spans="1:9" ht="18" thickBot="1">
      <c r="A1477" s="458"/>
      <c r="B1477" s="459"/>
      <c r="C1477" s="128" t="s">
        <v>9</v>
      </c>
      <c r="D1477" s="23">
        <f t="shared" ref="D1477:E1479" si="74">SUM(D1392,D1427)</f>
        <v>0</v>
      </c>
      <c r="E1477" s="23">
        <f t="shared" si="74"/>
        <v>0</v>
      </c>
      <c r="F1477" s="463"/>
      <c r="G1477" s="463"/>
      <c r="H1477" s="467"/>
      <c r="I1477" s="468"/>
    </row>
    <row r="1478" spans="1:9" ht="18" thickBot="1">
      <c r="A1478" s="458"/>
      <c r="B1478" s="459"/>
      <c r="C1478" s="128" t="s">
        <v>10</v>
      </c>
      <c r="D1478" s="23">
        <f t="shared" si="74"/>
        <v>0</v>
      </c>
      <c r="E1478" s="23">
        <f t="shared" si="74"/>
        <v>0</v>
      </c>
      <c r="F1478" s="463"/>
      <c r="G1478" s="463"/>
      <c r="H1478" s="467"/>
      <c r="I1478" s="468"/>
    </row>
    <row r="1479" spans="1:9" ht="18" thickBot="1">
      <c r="A1479" s="460"/>
      <c r="B1479" s="461"/>
      <c r="C1479" s="128" t="s">
        <v>11</v>
      </c>
      <c r="D1479" s="23">
        <f t="shared" si="74"/>
        <v>0</v>
      </c>
      <c r="E1479" s="23">
        <f t="shared" si="74"/>
        <v>0</v>
      </c>
      <c r="F1479" s="464"/>
      <c r="G1479" s="464"/>
      <c r="H1479" s="469"/>
      <c r="I1479" s="470"/>
    </row>
    <row r="1480" spans="1:9" ht="17.25" thickBot="1">
      <c r="A1480" s="378" t="s">
        <v>1245</v>
      </c>
      <c r="B1480" s="378"/>
      <c r="C1480" s="378"/>
      <c r="D1480" s="378"/>
      <c r="E1480" s="378"/>
      <c r="F1480" s="378"/>
      <c r="G1480" s="378"/>
      <c r="H1480" s="378"/>
      <c r="I1480" s="379"/>
    </row>
    <row r="1481" spans="1:9" ht="18" thickBot="1">
      <c r="A1481" s="376" t="s">
        <v>654</v>
      </c>
      <c r="B1481" s="376"/>
      <c r="C1481" s="376"/>
      <c r="D1481" s="376"/>
      <c r="E1481" s="376"/>
      <c r="F1481" s="376"/>
      <c r="G1481" s="376"/>
      <c r="H1481" s="376"/>
      <c r="I1481" s="373"/>
    </row>
    <row r="1482" spans="1:9" ht="34.5" customHeight="1" thickBot="1">
      <c r="A1482" s="129">
        <v>1</v>
      </c>
      <c r="B1482" s="372" t="s">
        <v>761</v>
      </c>
      <c r="C1482" s="376"/>
      <c r="D1482" s="376"/>
      <c r="E1482" s="373"/>
      <c r="F1482" s="131" t="s">
        <v>762</v>
      </c>
      <c r="G1482" s="130"/>
      <c r="H1482" s="374"/>
      <c r="I1482" s="375"/>
    </row>
    <row r="1483" spans="1:9" ht="44.25" customHeight="1" thickBot="1">
      <c r="A1483" s="129">
        <v>2</v>
      </c>
      <c r="B1483" s="372" t="s">
        <v>763</v>
      </c>
      <c r="C1483" s="376"/>
      <c r="D1483" s="376"/>
      <c r="E1483" s="373"/>
      <c r="F1483" s="131" t="s">
        <v>764</v>
      </c>
      <c r="G1483" s="130"/>
      <c r="H1483" s="374"/>
      <c r="I1483" s="375"/>
    </row>
    <row r="1484" spans="1:9" ht="18" customHeight="1" thickBot="1">
      <c r="A1484" s="129">
        <v>3</v>
      </c>
      <c r="B1484" s="372" t="s">
        <v>765</v>
      </c>
      <c r="C1484" s="376"/>
      <c r="D1484" s="376"/>
      <c r="E1484" s="373"/>
      <c r="F1484" s="132">
        <v>0.32</v>
      </c>
      <c r="G1484" s="130"/>
      <c r="H1484" s="374"/>
      <c r="I1484" s="375"/>
    </row>
    <row r="1485" spans="1:9" ht="72" customHeight="1" thickBot="1">
      <c r="A1485" s="129">
        <v>4</v>
      </c>
      <c r="B1485" s="372" t="s">
        <v>766</v>
      </c>
      <c r="C1485" s="376"/>
      <c r="D1485" s="376"/>
      <c r="E1485" s="373"/>
      <c r="F1485" s="131" t="s">
        <v>767</v>
      </c>
      <c r="G1485" s="130"/>
      <c r="H1485" s="374"/>
      <c r="I1485" s="375"/>
    </row>
    <row r="1486" spans="1:9" ht="17.25" customHeight="1">
      <c r="A1486" s="356" t="s">
        <v>6</v>
      </c>
      <c r="B1486" s="358" t="s">
        <v>799</v>
      </c>
      <c r="C1486" s="105" t="s">
        <v>7</v>
      </c>
      <c r="D1486" s="23">
        <f>SUM(D1487:D1490)</f>
        <v>65271.5</v>
      </c>
      <c r="E1486" s="23">
        <f>SUM(E1487:E1490)</f>
        <v>31973.7</v>
      </c>
      <c r="F1486" s="325"/>
      <c r="G1486" s="326"/>
      <c r="H1486" s="316"/>
      <c r="I1486" s="232"/>
    </row>
    <row r="1487" spans="1:9" ht="17.25">
      <c r="A1487" s="356"/>
      <c r="B1487" s="358"/>
      <c r="C1487" s="105" t="s">
        <v>8</v>
      </c>
      <c r="D1487" s="23">
        <f t="shared" ref="D1487:E1490" si="75">D1492+D1497+D1502</f>
        <v>65271.5</v>
      </c>
      <c r="E1487" s="23">
        <f t="shared" si="75"/>
        <v>31873.7</v>
      </c>
      <c r="F1487" s="325"/>
      <c r="G1487" s="326"/>
      <c r="H1487" s="232"/>
      <c r="I1487" s="232"/>
    </row>
    <row r="1488" spans="1:9" ht="17.25">
      <c r="A1488" s="356"/>
      <c r="B1488" s="358"/>
      <c r="C1488" s="105" t="s">
        <v>9</v>
      </c>
      <c r="D1488" s="23">
        <f t="shared" si="75"/>
        <v>0</v>
      </c>
      <c r="E1488" s="23">
        <f t="shared" si="75"/>
        <v>100</v>
      </c>
      <c r="F1488" s="325"/>
      <c r="G1488" s="326"/>
      <c r="H1488" s="232"/>
      <c r="I1488" s="232"/>
    </row>
    <row r="1489" spans="1:9" ht="17.25">
      <c r="A1489" s="356"/>
      <c r="B1489" s="358"/>
      <c r="C1489" s="105" t="s">
        <v>10</v>
      </c>
      <c r="D1489" s="23">
        <f t="shared" si="75"/>
        <v>0</v>
      </c>
      <c r="E1489" s="23">
        <f t="shared" si="75"/>
        <v>0</v>
      </c>
      <c r="F1489" s="325"/>
      <c r="G1489" s="326"/>
      <c r="H1489" s="232"/>
      <c r="I1489" s="232"/>
    </row>
    <row r="1490" spans="1:9" ht="17.25">
      <c r="A1490" s="356"/>
      <c r="B1490" s="358"/>
      <c r="C1490" s="105" t="s">
        <v>11</v>
      </c>
      <c r="D1490" s="23">
        <f t="shared" si="75"/>
        <v>0</v>
      </c>
      <c r="E1490" s="23">
        <f t="shared" si="75"/>
        <v>0</v>
      </c>
      <c r="F1490" s="325"/>
      <c r="G1490" s="326"/>
      <c r="H1490" s="232"/>
      <c r="I1490" s="232"/>
    </row>
    <row r="1491" spans="1:9" ht="18" customHeight="1">
      <c r="A1491" s="357" t="s">
        <v>12</v>
      </c>
      <c r="B1491" s="359" t="s">
        <v>768</v>
      </c>
      <c r="C1491" s="42" t="s">
        <v>7</v>
      </c>
      <c r="D1491" s="25">
        <f>SUM(D1492:D1495)</f>
        <v>65053.1</v>
      </c>
      <c r="E1491" s="25">
        <f>SUM(E1492:E1495)</f>
        <v>31705.3</v>
      </c>
      <c r="F1491" s="236" t="s">
        <v>769</v>
      </c>
      <c r="G1491" s="237" t="s">
        <v>770</v>
      </c>
      <c r="H1491" s="238" t="s">
        <v>695</v>
      </c>
      <c r="I1491" s="239"/>
    </row>
    <row r="1492" spans="1:9">
      <c r="A1492" s="357"/>
      <c r="B1492" s="359"/>
      <c r="C1492" s="42" t="s">
        <v>8</v>
      </c>
      <c r="D1492" s="25">
        <v>65053.1</v>
      </c>
      <c r="E1492" s="25">
        <v>31705.3</v>
      </c>
      <c r="F1492" s="236"/>
      <c r="G1492" s="237"/>
      <c r="H1492" s="239"/>
      <c r="I1492" s="239"/>
    </row>
    <row r="1493" spans="1:9">
      <c r="A1493" s="357"/>
      <c r="B1493" s="359"/>
      <c r="C1493" s="42" t="s">
        <v>9</v>
      </c>
      <c r="D1493" s="25"/>
      <c r="E1493" s="25"/>
      <c r="F1493" s="236"/>
      <c r="G1493" s="237"/>
      <c r="H1493" s="239"/>
      <c r="I1493" s="239"/>
    </row>
    <row r="1494" spans="1:9">
      <c r="A1494" s="357"/>
      <c r="B1494" s="359"/>
      <c r="C1494" s="42" t="s">
        <v>10</v>
      </c>
      <c r="D1494" s="25"/>
      <c r="E1494" s="25"/>
      <c r="F1494" s="236"/>
      <c r="G1494" s="237"/>
      <c r="H1494" s="239"/>
      <c r="I1494" s="239"/>
    </row>
    <row r="1495" spans="1:9">
      <c r="A1495" s="357"/>
      <c r="B1495" s="359"/>
      <c r="C1495" s="42" t="s">
        <v>11</v>
      </c>
      <c r="D1495" s="25"/>
      <c r="E1495" s="25"/>
      <c r="F1495" s="236"/>
      <c r="G1495" s="237"/>
      <c r="H1495" s="239"/>
      <c r="I1495" s="239"/>
    </row>
    <row r="1496" spans="1:9" ht="18" customHeight="1">
      <c r="A1496" s="357" t="s">
        <v>47</v>
      </c>
      <c r="B1496" s="359" t="s">
        <v>771</v>
      </c>
      <c r="C1496" s="42" t="s">
        <v>7</v>
      </c>
      <c r="D1496" s="25">
        <f>SUM(D1497:D1500)</f>
        <v>200</v>
      </c>
      <c r="E1496" s="25">
        <f>SUM(E1497:E1500)</f>
        <v>250</v>
      </c>
      <c r="F1496" s="236" t="s">
        <v>769</v>
      </c>
      <c r="G1496" s="237" t="s">
        <v>772</v>
      </c>
      <c r="H1496" s="238" t="s">
        <v>695</v>
      </c>
      <c r="I1496" s="239"/>
    </row>
    <row r="1497" spans="1:9">
      <c r="A1497" s="357"/>
      <c r="B1497" s="359"/>
      <c r="C1497" s="42" t="s">
        <v>8</v>
      </c>
      <c r="D1497" s="25">
        <v>200</v>
      </c>
      <c r="E1497" s="25">
        <v>150</v>
      </c>
      <c r="F1497" s="236"/>
      <c r="G1497" s="237"/>
      <c r="H1497" s="239"/>
      <c r="I1497" s="239"/>
    </row>
    <row r="1498" spans="1:9">
      <c r="A1498" s="357"/>
      <c r="B1498" s="359"/>
      <c r="C1498" s="42" t="s">
        <v>9</v>
      </c>
      <c r="D1498" s="25">
        <v>0</v>
      </c>
      <c r="E1498" s="25">
        <v>100</v>
      </c>
      <c r="F1498" s="236"/>
      <c r="G1498" s="237"/>
      <c r="H1498" s="239"/>
      <c r="I1498" s="239"/>
    </row>
    <row r="1499" spans="1:9">
      <c r="A1499" s="357"/>
      <c r="B1499" s="359"/>
      <c r="C1499" s="42" t="s">
        <v>10</v>
      </c>
      <c r="D1499" s="25"/>
      <c r="E1499" s="25"/>
      <c r="F1499" s="236"/>
      <c r="G1499" s="237"/>
      <c r="H1499" s="239"/>
      <c r="I1499" s="239"/>
    </row>
    <row r="1500" spans="1:9">
      <c r="A1500" s="357"/>
      <c r="B1500" s="359"/>
      <c r="C1500" s="42" t="s">
        <v>11</v>
      </c>
      <c r="D1500" s="25"/>
      <c r="E1500" s="25"/>
      <c r="F1500" s="236"/>
      <c r="G1500" s="237"/>
      <c r="H1500" s="239"/>
      <c r="I1500" s="239"/>
    </row>
    <row r="1501" spans="1:9" ht="18" customHeight="1">
      <c r="A1501" s="357" t="s">
        <v>49</v>
      </c>
      <c r="B1501" s="359" t="s">
        <v>773</v>
      </c>
      <c r="C1501" s="42" t="s">
        <v>7</v>
      </c>
      <c r="D1501" s="25">
        <v>18.399999999999999</v>
      </c>
      <c r="E1501" s="25">
        <f>SUM(E1502:E1505)</f>
        <v>18.399999999999999</v>
      </c>
      <c r="F1501" s="236" t="s">
        <v>769</v>
      </c>
      <c r="G1501" s="237" t="s">
        <v>770</v>
      </c>
      <c r="H1501" s="238" t="s">
        <v>695</v>
      </c>
      <c r="I1501" s="239"/>
    </row>
    <row r="1502" spans="1:9">
      <c r="A1502" s="357"/>
      <c r="B1502" s="359"/>
      <c r="C1502" s="42" t="s">
        <v>8</v>
      </c>
      <c r="D1502" s="25">
        <v>18.399999999999999</v>
      </c>
      <c r="E1502" s="25">
        <v>18.399999999999999</v>
      </c>
      <c r="F1502" s="236"/>
      <c r="G1502" s="237"/>
      <c r="H1502" s="239"/>
      <c r="I1502" s="239"/>
    </row>
    <row r="1503" spans="1:9">
      <c r="A1503" s="357"/>
      <c r="B1503" s="359"/>
      <c r="C1503" s="42" t="s">
        <v>9</v>
      </c>
      <c r="D1503" s="25"/>
      <c r="E1503" s="25"/>
      <c r="F1503" s="236"/>
      <c r="G1503" s="237"/>
      <c r="H1503" s="239"/>
      <c r="I1503" s="239"/>
    </row>
    <row r="1504" spans="1:9">
      <c r="A1504" s="357"/>
      <c r="B1504" s="359"/>
      <c r="C1504" s="42" t="s">
        <v>10</v>
      </c>
      <c r="D1504" s="25"/>
      <c r="E1504" s="25"/>
      <c r="F1504" s="236"/>
      <c r="G1504" s="237"/>
      <c r="H1504" s="239"/>
      <c r="I1504" s="239"/>
    </row>
    <row r="1505" spans="1:9">
      <c r="A1505" s="357"/>
      <c r="B1505" s="359"/>
      <c r="C1505" s="42" t="s">
        <v>11</v>
      </c>
      <c r="D1505" s="25"/>
      <c r="E1505" s="25"/>
      <c r="F1505" s="236"/>
      <c r="G1505" s="237"/>
      <c r="H1505" s="239"/>
      <c r="I1505" s="239"/>
    </row>
    <row r="1506" spans="1:9" ht="17.25" customHeight="1">
      <c r="A1506" s="356" t="s">
        <v>13</v>
      </c>
      <c r="B1506" s="358" t="s">
        <v>774</v>
      </c>
      <c r="C1506" s="105" t="s">
        <v>7</v>
      </c>
      <c r="D1506" s="23">
        <f>SUM(D1507:D1510)</f>
        <v>150058.20000000001</v>
      </c>
      <c r="E1506" s="23">
        <f>SUM(E1507:E1510)</f>
        <v>57371.4</v>
      </c>
      <c r="F1506" s="325"/>
      <c r="G1506" s="326"/>
      <c r="H1506" s="316"/>
      <c r="I1506" s="232"/>
    </row>
    <row r="1507" spans="1:9" ht="17.25">
      <c r="A1507" s="356"/>
      <c r="B1507" s="358"/>
      <c r="C1507" s="105" t="s">
        <v>8</v>
      </c>
      <c r="D1507" s="23">
        <f>SUM(D1512,D1517,D1522,D1527)</f>
        <v>126656.3</v>
      </c>
      <c r="E1507" s="23">
        <f>SUM(E1512,E1517,E1522,E1527)</f>
        <v>57036.9</v>
      </c>
      <c r="F1507" s="325"/>
      <c r="G1507" s="326"/>
      <c r="H1507" s="232"/>
      <c r="I1507" s="232"/>
    </row>
    <row r="1508" spans="1:9" ht="17.25">
      <c r="A1508" s="356"/>
      <c r="B1508" s="358"/>
      <c r="C1508" s="105" t="s">
        <v>9</v>
      </c>
      <c r="D1508" s="23">
        <f t="shared" ref="D1508:E1510" si="76">SUM(D1513,D1518,D1523,D1528)</f>
        <v>2100</v>
      </c>
      <c r="E1508" s="23">
        <f t="shared" si="76"/>
        <v>309.5</v>
      </c>
      <c r="F1508" s="325"/>
      <c r="G1508" s="326"/>
      <c r="H1508" s="232"/>
      <c r="I1508" s="232"/>
    </row>
    <row r="1509" spans="1:9" ht="17.25">
      <c r="A1509" s="356"/>
      <c r="B1509" s="358"/>
      <c r="C1509" s="105" t="s">
        <v>10</v>
      </c>
      <c r="D1509" s="23">
        <f t="shared" si="76"/>
        <v>0</v>
      </c>
      <c r="E1509" s="23">
        <f t="shared" si="76"/>
        <v>0</v>
      </c>
      <c r="F1509" s="325"/>
      <c r="G1509" s="326"/>
      <c r="H1509" s="232"/>
      <c r="I1509" s="232"/>
    </row>
    <row r="1510" spans="1:9" ht="17.25">
      <c r="A1510" s="356"/>
      <c r="B1510" s="358"/>
      <c r="C1510" s="105" t="s">
        <v>11</v>
      </c>
      <c r="D1510" s="23">
        <f t="shared" si="76"/>
        <v>21301.9</v>
      </c>
      <c r="E1510" s="23">
        <f t="shared" si="76"/>
        <v>25</v>
      </c>
      <c r="F1510" s="325"/>
      <c r="G1510" s="326"/>
      <c r="H1510" s="232"/>
      <c r="I1510" s="232"/>
    </row>
    <row r="1511" spans="1:9" ht="18" customHeight="1">
      <c r="A1511" s="357" t="s">
        <v>33</v>
      </c>
      <c r="B1511" s="359" t="s">
        <v>775</v>
      </c>
      <c r="C1511" s="42" t="s">
        <v>7</v>
      </c>
      <c r="D1511" s="25">
        <f>SUM(D1512:D1514)</f>
        <v>123701.3</v>
      </c>
      <c r="E1511" s="25">
        <f>SUM(E1512:E1514)</f>
        <v>54610.9</v>
      </c>
      <c r="F1511" s="236" t="s">
        <v>776</v>
      </c>
      <c r="G1511" s="237" t="s">
        <v>777</v>
      </c>
      <c r="H1511" s="238" t="s">
        <v>695</v>
      </c>
      <c r="I1511" s="239"/>
    </row>
    <row r="1512" spans="1:9">
      <c r="A1512" s="357"/>
      <c r="B1512" s="359"/>
      <c r="C1512" s="42" t="s">
        <v>8</v>
      </c>
      <c r="D1512" s="25">
        <v>123701.3</v>
      </c>
      <c r="E1512" s="25">
        <v>54610.9</v>
      </c>
      <c r="F1512" s="236"/>
      <c r="G1512" s="237"/>
      <c r="H1512" s="239"/>
      <c r="I1512" s="239"/>
    </row>
    <row r="1513" spans="1:9">
      <c r="A1513" s="357"/>
      <c r="B1513" s="359"/>
      <c r="C1513" s="42" t="s">
        <v>9</v>
      </c>
      <c r="D1513" s="25"/>
      <c r="E1513" s="25"/>
      <c r="F1513" s="236"/>
      <c r="G1513" s="237"/>
      <c r="H1513" s="239"/>
      <c r="I1513" s="239"/>
    </row>
    <row r="1514" spans="1:9">
      <c r="A1514" s="357"/>
      <c r="B1514" s="359"/>
      <c r="C1514" s="42" t="s">
        <v>10</v>
      </c>
      <c r="D1514" s="25"/>
      <c r="E1514" s="25"/>
      <c r="F1514" s="236"/>
      <c r="G1514" s="237"/>
      <c r="H1514" s="239"/>
      <c r="I1514" s="239"/>
    </row>
    <row r="1515" spans="1:9">
      <c r="A1515" s="357"/>
      <c r="B1515" s="359"/>
      <c r="C1515" s="42" t="s">
        <v>11</v>
      </c>
      <c r="D1515" s="25"/>
      <c r="E1515" s="25"/>
      <c r="F1515" s="236"/>
      <c r="G1515" s="237"/>
      <c r="H1515" s="239"/>
      <c r="I1515" s="239"/>
    </row>
    <row r="1516" spans="1:9" ht="18" customHeight="1">
      <c r="A1516" s="357" t="s">
        <v>65</v>
      </c>
      <c r="B1516" s="359" t="s">
        <v>778</v>
      </c>
      <c r="C1516" s="42" t="s">
        <v>7</v>
      </c>
      <c r="D1516" s="25">
        <v>21301.9</v>
      </c>
      <c r="E1516" s="25">
        <v>25</v>
      </c>
      <c r="F1516" s="236" t="s">
        <v>776</v>
      </c>
      <c r="G1516" s="237" t="s">
        <v>779</v>
      </c>
      <c r="H1516" s="238" t="s">
        <v>695</v>
      </c>
      <c r="I1516" s="239"/>
    </row>
    <row r="1517" spans="1:9">
      <c r="A1517" s="357"/>
      <c r="B1517" s="359"/>
      <c r="C1517" s="42" t="s">
        <v>8</v>
      </c>
      <c r="D1517" s="25"/>
      <c r="E1517" s="25"/>
      <c r="F1517" s="236"/>
      <c r="G1517" s="237"/>
      <c r="H1517" s="239"/>
      <c r="I1517" s="239"/>
    </row>
    <row r="1518" spans="1:9">
      <c r="A1518" s="357"/>
      <c r="B1518" s="359"/>
      <c r="C1518" s="42" t="s">
        <v>9</v>
      </c>
      <c r="D1518" s="25"/>
      <c r="E1518" s="25"/>
      <c r="F1518" s="236"/>
      <c r="G1518" s="237"/>
      <c r="H1518" s="239"/>
      <c r="I1518" s="239"/>
    </row>
    <row r="1519" spans="1:9">
      <c r="A1519" s="357"/>
      <c r="B1519" s="359"/>
      <c r="C1519" s="42" t="s">
        <v>10</v>
      </c>
      <c r="D1519" s="25"/>
      <c r="E1519" s="25"/>
      <c r="F1519" s="236"/>
      <c r="G1519" s="237"/>
      <c r="H1519" s="239"/>
      <c r="I1519" s="239"/>
    </row>
    <row r="1520" spans="1:9">
      <c r="A1520" s="357"/>
      <c r="B1520" s="359"/>
      <c r="C1520" s="42" t="s">
        <v>11</v>
      </c>
      <c r="D1520" s="25">
        <v>21301.9</v>
      </c>
      <c r="E1520" s="25">
        <v>25</v>
      </c>
      <c r="F1520" s="236"/>
      <c r="G1520" s="237"/>
      <c r="H1520" s="239"/>
      <c r="I1520" s="239"/>
    </row>
    <row r="1521" spans="1:9" ht="18" customHeight="1">
      <c r="A1521" s="357" t="s">
        <v>67</v>
      </c>
      <c r="B1521" s="359" t="s">
        <v>780</v>
      </c>
      <c r="C1521" s="42" t="s">
        <v>7</v>
      </c>
      <c r="D1521" s="25">
        <f>SUM(D1522:D1525)</f>
        <v>3081.4</v>
      </c>
      <c r="E1521" s="25">
        <f>SUM(E1522:E1525)</f>
        <v>761.9</v>
      </c>
      <c r="F1521" s="236" t="s">
        <v>776</v>
      </c>
      <c r="G1521" s="237" t="s">
        <v>781</v>
      </c>
      <c r="H1521" s="238" t="s">
        <v>782</v>
      </c>
      <c r="I1521" s="239"/>
    </row>
    <row r="1522" spans="1:9">
      <c r="A1522" s="357"/>
      <c r="B1522" s="359"/>
      <c r="C1522" s="42" t="s">
        <v>8</v>
      </c>
      <c r="D1522" s="25">
        <v>981.4</v>
      </c>
      <c r="E1522" s="25">
        <v>452.4</v>
      </c>
      <c r="F1522" s="236"/>
      <c r="G1522" s="237"/>
      <c r="H1522" s="239"/>
      <c r="I1522" s="239"/>
    </row>
    <row r="1523" spans="1:9">
      <c r="A1523" s="357"/>
      <c r="B1523" s="359"/>
      <c r="C1523" s="42" t="s">
        <v>9</v>
      </c>
      <c r="D1523" s="25">
        <v>2100</v>
      </c>
      <c r="E1523" s="25">
        <v>309.5</v>
      </c>
      <c r="F1523" s="236"/>
      <c r="G1523" s="237"/>
      <c r="H1523" s="239"/>
      <c r="I1523" s="239"/>
    </row>
    <row r="1524" spans="1:9">
      <c r="A1524" s="357"/>
      <c r="B1524" s="359"/>
      <c r="C1524" s="42" t="s">
        <v>10</v>
      </c>
      <c r="D1524" s="25">
        <v>0</v>
      </c>
      <c r="E1524" s="25">
        <v>0</v>
      </c>
      <c r="F1524" s="236"/>
      <c r="G1524" s="237"/>
      <c r="H1524" s="239"/>
      <c r="I1524" s="239"/>
    </row>
    <row r="1525" spans="1:9">
      <c r="A1525" s="357"/>
      <c r="B1525" s="359"/>
      <c r="C1525" s="42" t="s">
        <v>11</v>
      </c>
      <c r="D1525" s="25">
        <v>0</v>
      </c>
      <c r="E1525" s="25"/>
      <c r="F1525" s="236"/>
      <c r="G1525" s="237"/>
      <c r="H1525" s="239"/>
      <c r="I1525" s="239"/>
    </row>
    <row r="1526" spans="1:9" ht="18" customHeight="1">
      <c r="A1526" s="357" t="s">
        <v>210</v>
      </c>
      <c r="B1526" s="359" t="s">
        <v>773</v>
      </c>
      <c r="C1526" s="42" t="s">
        <v>7</v>
      </c>
      <c r="D1526" s="25">
        <v>1973.6</v>
      </c>
      <c r="E1526" s="25">
        <f>SUM(E1527:E1530)</f>
        <v>1973.6</v>
      </c>
      <c r="F1526" s="236" t="s">
        <v>776</v>
      </c>
      <c r="G1526" s="237" t="s">
        <v>777</v>
      </c>
      <c r="H1526" s="238" t="s">
        <v>695</v>
      </c>
      <c r="I1526" s="239"/>
    </row>
    <row r="1527" spans="1:9">
      <c r="A1527" s="357"/>
      <c r="B1527" s="359"/>
      <c r="C1527" s="42" t="s">
        <v>8</v>
      </c>
      <c r="D1527" s="25">
        <v>1973.6</v>
      </c>
      <c r="E1527" s="25">
        <v>1973.6</v>
      </c>
      <c r="F1527" s="236"/>
      <c r="G1527" s="237"/>
      <c r="H1527" s="239"/>
      <c r="I1527" s="239"/>
    </row>
    <row r="1528" spans="1:9">
      <c r="A1528" s="357"/>
      <c r="B1528" s="359"/>
      <c r="C1528" s="42" t="s">
        <v>9</v>
      </c>
      <c r="D1528" s="25"/>
      <c r="E1528" s="25"/>
      <c r="F1528" s="236"/>
      <c r="G1528" s="237"/>
      <c r="H1528" s="239"/>
      <c r="I1528" s="239"/>
    </row>
    <row r="1529" spans="1:9">
      <c r="A1529" s="357"/>
      <c r="B1529" s="359"/>
      <c r="C1529" s="42" t="s">
        <v>10</v>
      </c>
      <c r="D1529" s="25"/>
      <c r="E1529" s="25"/>
      <c r="F1529" s="236"/>
      <c r="G1529" s="237"/>
      <c r="H1529" s="239"/>
      <c r="I1529" s="239"/>
    </row>
    <row r="1530" spans="1:9">
      <c r="A1530" s="357"/>
      <c r="B1530" s="359"/>
      <c r="C1530" s="42" t="s">
        <v>11</v>
      </c>
      <c r="D1530" s="25"/>
      <c r="E1530" s="25"/>
      <c r="F1530" s="236"/>
      <c r="G1530" s="237"/>
      <c r="H1530" s="239"/>
      <c r="I1530" s="239"/>
    </row>
    <row r="1531" spans="1:9" ht="17.25" customHeight="1">
      <c r="A1531" s="356" t="s">
        <v>25</v>
      </c>
      <c r="B1531" s="358" t="s">
        <v>783</v>
      </c>
      <c r="C1531" s="105" t="s">
        <v>7</v>
      </c>
      <c r="D1531" s="215">
        <f>SUM(D1532:D1535)</f>
        <v>41982.8</v>
      </c>
      <c r="E1531" s="23">
        <f>SUM(E1532:E1535)</f>
        <v>15676.4</v>
      </c>
      <c r="F1531" s="325"/>
      <c r="G1531" s="326"/>
      <c r="H1531" s="316"/>
      <c r="I1531" s="232"/>
    </row>
    <row r="1532" spans="1:9" ht="17.25">
      <c r="A1532" s="356"/>
      <c r="B1532" s="358"/>
      <c r="C1532" s="105" t="s">
        <v>8</v>
      </c>
      <c r="D1532" s="215">
        <f>SUM(D1537,D1542,D1547)</f>
        <v>41982.8</v>
      </c>
      <c r="E1532" s="23">
        <f>SUM(E1537,E1542,E1547)</f>
        <v>15572.8</v>
      </c>
      <c r="F1532" s="325"/>
      <c r="G1532" s="326"/>
      <c r="H1532" s="232"/>
      <c r="I1532" s="232"/>
    </row>
    <row r="1533" spans="1:9" ht="17.25">
      <c r="A1533" s="356"/>
      <c r="B1533" s="358"/>
      <c r="C1533" s="105" t="s">
        <v>9</v>
      </c>
      <c r="D1533" s="23">
        <f t="shared" ref="D1533:E1533" si="77">SUM(D1538,D1543,D1548)</f>
        <v>0</v>
      </c>
      <c r="E1533" s="23">
        <f t="shared" si="77"/>
        <v>103.6</v>
      </c>
      <c r="F1533" s="325"/>
      <c r="G1533" s="326"/>
      <c r="H1533" s="232"/>
      <c r="I1533" s="232"/>
    </row>
    <row r="1534" spans="1:9" ht="17.25">
      <c r="A1534" s="356"/>
      <c r="B1534" s="358"/>
      <c r="C1534" s="105" t="s">
        <v>10</v>
      </c>
      <c r="D1534" s="23">
        <f t="shared" ref="D1534:E1534" si="78">SUM(D1539,D1544,D1549)</f>
        <v>0</v>
      </c>
      <c r="E1534" s="23">
        <f t="shared" si="78"/>
        <v>0</v>
      </c>
      <c r="F1534" s="325"/>
      <c r="G1534" s="326"/>
      <c r="H1534" s="232"/>
      <c r="I1534" s="232"/>
    </row>
    <row r="1535" spans="1:9" ht="17.25">
      <c r="A1535" s="356"/>
      <c r="B1535" s="358"/>
      <c r="C1535" s="105" t="s">
        <v>11</v>
      </c>
      <c r="D1535" s="23">
        <f t="shared" ref="D1535:E1535" si="79">SUM(D1540,D1545,D1550)</f>
        <v>0</v>
      </c>
      <c r="E1535" s="23">
        <f t="shared" si="79"/>
        <v>0</v>
      </c>
      <c r="F1535" s="325"/>
      <c r="G1535" s="326"/>
      <c r="H1535" s="232"/>
      <c r="I1535" s="232"/>
    </row>
    <row r="1536" spans="1:9" ht="18" customHeight="1">
      <c r="A1536" s="357" t="s">
        <v>70</v>
      </c>
      <c r="B1536" s="359" t="s">
        <v>784</v>
      </c>
      <c r="C1536" s="42" t="s">
        <v>7</v>
      </c>
      <c r="D1536" s="25">
        <v>40134.9</v>
      </c>
      <c r="E1536" s="25">
        <v>15133.8</v>
      </c>
      <c r="F1536" s="236" t="s">
        <v>785</v>
      </c>
      <c r="G1536" s="237" t="s">
        <v>786</v>
      </c>
      <c r="H1536" s="238" t="s">
        <v>782</v>
      </c>
      <c r="I1536" s="239"/>
    </row>
    <row r="1537" spans="1:9">
      <c r="A1537" s="357"/>
      <c r="B1537" s="359"/>
      <c r="C1537" s="42" t="s">
        <v>8</v>
      </c>
      <c r="D1537" s="25">
        <v>40134.9</v>
      </c>
      <c r="E1537" s="25">
        <v>15133.8</v>
      </c>
      <c r="F1537" s="236"/>
      <c r="G1537" s="237"/>
      <c r="H1537" s="239"/>
      <c r="I1537" s="239"/>
    </row>
    <row r="1538" spans="1:9">
      <c r="A1538" s="357"/>
      <c r="B1538" s="359"/>
      <c r="C1538" s="42" t="s">
        <v>9</v>
      </c>
      <c r="D1538" s="25"/>
      <c r="E1538" s="25"/>
      <c r="F1538" s="236"/>
      <c r="G1538" s="237"/>
      <c r="H1538" s="239"/>
      <c r="I1538" s="239"/>
    </row>
    <row r="1539" spans="1:9">
      <c r="A1539" s="357"/>
      <c r="B1539" s="359"/>
      <c r="C1539" s="42" t="s">
        <v>10</v>
      </c>
      <c r="D1539" s="25"/>
      <c r="E1539" s="25"/>
      <c r="F1539" s="236"/>
      <c r="G1539" s="237"/>
      <c r="H1539" s="239"/>
      <c r="I1539" s="239"/>
    </row>
    <row r="1540" spans="1:9">
      <c r="A1540" s="357"/>
      <c r="B1540" s="359"/>
      <c r="C1540" s="42" t="s">
        <v>11</v>
      </c>
      <c r="D1540" s="25"/>
      <c r="E1540" s="25"/>
      <c r="F1540" s="236"/>
      <c r="G1540" s="237"/>
      <c r="H1540" s="239"/>
      <c r="I1540" s="239"/>
    </row>
    <row r="1541" spans="1:9" ht="18" customHeight="1">
      <c r="A1541" s="357" t="s">
        <v>73</v>
      </c>
      <c r="B1541" s="359" t="s">
        <v>787</v>
      </c>
      <c r="C1541" s="42" t="s">
        <v>7</v>
      </c>
      <c r="D1541" s="25">
        <v>858.5</v>
      </c>
      <c r="E1541" s="25">
        <v>103.6</v>
      </c>
      <c r="F1541" s="236" t="s">
        <v>785</v>
      </c>
      <c r="G1541" s="237" t="s">
        <v>788</v>
      </c>
      <c r="H1541" s="238" t="s">
        <v>789</v>
      </c>
      <c r="I1541" s="239"/>
    </row>
    <row r="1542" spans="1:9">
      <c r="A1542" s="357"/>
      <c r="B1542" s="359"/>
      <c r="C1542" s="42" t="s">
        <v>8</v>
      </c>
      <c r="D1542" s="25">
        <v>754.9</v>
      </c>
      <c r="E1542" s="25"/>
      <c r="F1542" s="236"/>
      <c r="G1542" s="237"/>
      <c r="H1542" s="239"/>
      <c r="I1542" s="239"/>
    </row>
    <row r="1543" spans="1:9">
      <c r="A1543" s="357"/>
      <c r="B1543" s="359"/>
      <c r="C1543" s="42" t="s">
        <v>9</v>
      </c>
      <c r="D1543" s="25">
        <v>0</v>
      </c>
      <c r="E1543" s="25">
        <v>103.6</v>
      </c>
      <c r="F1543" s="236"/>
      <c r="G1543" s="237"/>
      <c r="H1543" s="239"/>
      <c r="I1543" s="239"/>
    </row>
    <row r="1544" spans="1:9">
      <c r="A1544" s="357"/>
      <c r="B1544" s="359"/>
      <c r="C1544" s="42" t="s">
        <v>10</v>
      </c>
      <c r="D1544" s="25"/>
      <c r="E1544" s="25"/>
      <c r="F1544" s="236"/>
      <c r="G1544" s="237"/>
      <c r="H1544" s="239"/>
      <c r="I1544" s="239"/>
    </row>
    <row r="1545" spans="1:9">
      <c r="A1545" s="357"/>
      <c r="B1545" s="359"/>
      <c r="C1545" s="42" t="s">
        <v>11</v>
      </c>
      <c r="D1545" s="25"/>
      <c r="E1545" s="25"/>
      <c r="F1545" s="236"/>
      <c r="G1545" s="237"/>
      <c r="H1545" s="239"/>
      <c r="I1545" s="239"/>
    </row>
    <row r="1546" spans="1:9" ht="18" customHeight="1">
      <c r="A1546" s="357" t="s">
        <v>229</v>
      </c>
      <c r="B1546" s="359" t="s">
        <v>773</v>
      </c>
      <c r="C1546" s="42" t="s">
        <v>7</v>
      </c>
      <c r="D1546" s="25">
        <v>1093</v>
      </c>
      <c r="E1546" s="25">
        <f>SUM(E1547:E1549)</f>
        <v>439</v>
      </c>
      <c r="F1546" s="236" t="s">
        <v>785</v>
      </c>
      <c r="G1546" s="237" t="s">
        <v>790</v>
      </c>
      <c r="H1546" s="238"/>
      <c r="I1546" s="239"/>
    </row>
    <row r="1547" spans="1:9">
      <c r="A1547" s="357"/>
      <c r="B1547" s="359"/>
      <c r="C1547" s="42" t="s">
        <v>8</v>
      </c>
      <c r="D1547" s="25">
        <v>1093</v>
      </c>
      <c r="E1547" s="25">
        <v>439</v>
      </c>
      <c r="F1547" s="236"/>
      <c r="G1547" s="237"/>
      <c r="H1547" s="239"/>
      <c r="I1547" s="239"/>
    </row>
    <row r="1548" spans="1:9">
      <c r="A1548" s="357"/>
      <c r="B1548" s="359"/>
      <c r="C1548" s="42" t="s">
        <v>9</v>
      </c>
      <c r="D1548" s="25"/>
      <c r="E1548" s="25"/>
      <c r="F1548" s="236"/>
      <c r="G1548" s="237"/>
      <c r="H1548" s="239"/>
      <c r="I1548" s="239"/>
    </row>
    <row r="1549" spans="1:9">
      <c r="A1549" s="357"/>
      <c r="B1549" s="359"/>
      <c r="C1549" s="42" t="s">
        <v>10</v>
      </c>
      <c r="D1549" s="25"/>
      <c r="E1549" s="25"/>
      <c r="F1549" s="236"/>
      <c r="G1549" s="237"/>
      <c r="H1549" s="239"/>
      <c r="I1549" s="239"/>
    </row>
    <row r="1550" spans="1:9">
      <c r="A1550" s="357"/>
      <c r="B1550" s="359"/>
      <c r="C1550" s="42" t="s">
        <v>11</v>
      </c>
      <c r="D1550" s="25"/>
      <c r="E1550" s="25"/>
      <c r="F1550" s="236"/>
      <c r="G1550" s="237"/>
      <c r="H1550" s="239"/>
      <c r="I1550" s="239"/>
    </row>
    <row r="1551" spans="1:9" ht="17.25" customHeight="1">
      <c r="A1551" s="356" t="s">
        <v>29</v>
      </c>
      <c r="B1551" s="358" t="s">
        <v>791</v>
      </c>
      <c r="C1551" s="105" t="s">
        <v>7</v>
      </c>
      <c r="D1551" s="23">
        <v>3681.3</v>
      </c>
      <c r="E1551" s="23">
        <f>E1556</f>
        <v>1477.4</v>
      </c>
      <c r="F1551" s="325"/>
      <c r="G1551" s="326"/>
      <c r="H1551" s="316"/>
      <c r="I1551" s="232"/>
    </row>
    <row r="1552" spans="1:9" ht="17.25">
      <c r="A1552" s="356"/>
      <c r="B1552" s="358"/>
      <c r="C1552" s="105" t="s">
        <v>8</v>
      </c>
      <c r="D1552" s="23">
        <v>3681.3</v>
      </c>
      <c r="E1552" s="23">
        <f>E1557</f>
        <v>1477.4</v>
      </c>
      <c r="F1552" s="325"/>
      <c r="G1552" s="326"/>
      <c r="H1552" s="232"/>
      <c r="I1552" s="232"/>
    </row>
    <row r="1553" spans="1:9" ht="17.25">
      <c r="A1553" s="356"/>
      <c r="B1553" s="358"/>
      <c r="C1553" s="105" t="s">
        <v>9</v>
      </c>
      <c r="D1553" s="23"/>
      <c r="E1553" s="23"/>
      <c r="F1553" s="325"/>
      <c r="G1553" s="326"/>
      <c r="H1553" s="232"/>
      <c r="I1553" s="232"/>
    </row>
    <row r="1554" spans="1:9" ht="17.25">
      <c r="A1554" s="356"/>
      <c r="B1554" s="358"/>
      <c r="C1554" s="105" t="s">
        <v>10</v>
      </c>
      <c r="D1554" s="23"/>
      <c r="E1554" s="23"/>
      <c r="F1554" s="325"/>
      <c r="G1554" s="326"/>
      <c r="H1554" s="232"/>
      <c r="I1554" s="232"/>
    </row>
    <row r="1555" spans="1:9" ht="17.25">
      <c r="A1555" s="356"/>
      <c r="B1555" s="358"/>
      <c r="C1555" s="105" t="s">
        <v>11</v>
      </c>
      <c r="D1555" s="23"/>
      <c r="E1555" s="23"/>
      <c r="F1555" s="325"/>
      <c r="G1555" s="326"/>
      <c r="H1555" s="232"/>
      <c r="I1555" s="232"/>
    </row>
    <row r="1556" spans="1:9" ht="18" customHeight="1">
      <c r="A1556" s="357" t="s">
        <v>488</v>
      </c>
      <c r="B1556" s="359" t="s">
        <v>792</v>
      </c>
      <c r="C1556" s="42" t="s">
        <v>7</v>
      </c>
      <c r="D1556" s="25">
        <v>3681.3</v>
      </c>
      <c r="E1556" s="25">
        <v>1477.4</v>
      </c>
      <c r="F1556" s="236" t="s">
        <v>793</v>
      </c>
      <c r="G1556" s="237">
        <v>18</v>
      </c>
      <c r="H1556" s="238" t="s">
        <v>695</v>
      </c>
      <c r="I1556" s="239"/>
    </row>
    <row r="1557" spans="1:9">
      <c r="A1557" s="357"/>
      <c r="B1557" s="359"/>
      <c r="C1557" s="42" t="s">
        <v>8</v>
      </c>
      <c r="D1557" s="25">
        <f>D1556</f>
        <v>3681.3</v>
      </c>
      <c r="E1557" s="25">
        <v>1477.4</v>
      </c>
      <c r="F1557" s="236"/>
      <c r="G1557" s="237"/>
      <c r="H1557" s="239"/>
      <c r="I1557" s="239"/>
    </row>
    <row r="1558" spans="1:9">
      <c r="A1558" s="357"/>
      <c r="B1558" s="359"/>
      <c r="C1558" s="42" t="s">
        <v>9</v>
      </c>
      <c r="D1558" s="25"/>
      <c r="E1558" s="25"/>
      <c r="F1558" s="236"/>
      <c r="G1558" s="237"/>
      <c r="H1558" s="239"/>
      <c r="I1558" s="239"/>
    </row>
    <row r="1559" spans="1:9">
      <c r="A1559" s="357"/>
      <c r="B1559" s="359"/>
      <c r="C1559" s="42" t="s">
        <v>10</v>
      </c>
      <c r="D1559" s="25"/>
      <c r="E1559" s="25"/>
      <c r="F1559" s="236"/>
      <c r="G1559" s="237"/>
      <c r="H1559" s="239"/>
      <c r="I1559" s="239"/>
    </row>
    <row r="1560" spans="1:9">
      <c r="A1560" s="357"/>
      <c r="B1560" s="359"/>
      <c r="C1560" s="42" t="s">
        <v>11</v>
      </c>
      <c r="D1560" s="25"/>
      <c r="E1560" s="25"/>
      <c r="F1560" s="236"/>
      <c r="G1560" s="237"/>
      <c r="H1560" s="239"/>
      <c r="I1560" s="239"/>
    </row>
    <row r="1561" spans="1:9" ht="17.25" customHeight="1">
      <c r="A1561" s="356" t="s">
        <v>495</v>
      </c>
      <c r="B1561" s="358" t="s">
        <v>794</v>
      </c>
      <c r="C1561" s="105" t="s">
        <v>7</v>
      </c>
      <c r="D1561" s="23">
        <v>170</v>
      </c>
      <c r="E1561" s="23">
        <f>E1566</f>
        <v>99.8</v>
      </c>
      <c r="F1561" s="325"/>
      <c r="G1561" s="326"/>
      <c r="H1561" s="316"/>
      <c r="I1561" s="232"/>
    </row>
    <row r="1562" spans="1:9" ht="17.25" customHeight="1">
      <c r="A1562" s="356"/>
      <c r="B1562" s="358"/>
      <c r="C1562" s="105" t="s">
        <v>8</v>
      </c>
      <c r="D1562" s="23">
        <v>170</v>
      </c>
      <c r="E1562" s="23">
        <f>E1567</f>
        <v>99.8</v>
      </c>
      <c r="F1562" s="325"/>
      <c r="G1562" s="326"/>
      <c r="H1562" s="232"/>
      <c r="I1562" s="232"/>
    </row>
    <row r="1563" spans="1:9" ht="17.25" customHeight="1">
      <c r="A1563" s="356"/>
      <c r="B1563" s="358"/>
      <c r="C1563" s="105" t="s">
        <v>9</v>
      </c>
      <c r="D1563" s="23"/>
      <c r="E1563" s="23"/>
      <c r="F1563" s="325"/>
      <c r="G1563" s="326"/>
      <c r="H1563" s="232"/>
      <c r="I1563" s="232"/>
    </row>
    <row r="1564" spans="1:9" ht="17.25" customHeight="1">
      <c r="A1564" s="356"/>
      <c r="B1564" s="358"/>
      <c r="C1564" s="105" t="s">
        <v>10</v>
      </c>
      <c r="D1564" s="23"/>
      <c r="E1564" s="23"/>
      <c r="F1564" s="325"/>
      <c r="G1564" s="326"/>
      <c r="H1564" s="232"/>
      <c r="I1564" s="232"/>
    </row>
    <row r="1565" spans="1:9" ht="17.25">
      <c r="A1565" s="356"/>
      <c r="B1565" s="358"/>
      <c r="C1565" s="105" t="s">
        <v>11</v>
      </c>
      <c r="D1565" s="23"/>
      <c r="E1565" s="23"/>
      <c r="F1565" s="325"/>
      <c r="G1565" s="326"/>
      <c r="H1565" s="232"/>
      <c r="I1565" s="232"/>
    </row>
    <row r="1566" spans="1:9" ht="18" customHeight="1">
      <c r="A1566" s="357" t="s">
        <v>497</v>
      </c>
      <c r="B1566" s="359" t="s">
        <v>795</v>
      </c>
      <c r="C1566" s="42" t="s">
        <v>7</v>
      </c>
      <c r="D1566" s="25">
        <v>170</v>
      </c>
      <c r="E1566" s="25">
        <v>99.8</v>
      </c>
      <c r="F1566" s="236" t="s">
        <v>796</v>
      </c>
      <c r="G1566" s="237" t="s">
        <v>797</v>
      </c>
      <c r="H1566" s="238" t="s">
        <v>782</v>
      </c>
      <c r="I1566" s="239"/>
    </row>
    <row r="1567" spans="1:9">
      <c r="A1567" s="357"/>
      <c r="B1567" s="359"/>
      <c r="C1567" s="42" t="s">
        <v>8</v>
      </c>
      <c r="D1567" s="25">
        <v>170</v>
      </c>
      <c r="E1567" s="25">
        <v>99.8</v>
      </c>
      <c r="F1567" s="236"/>
      <c r="G1567" s="237"/>
      <c r="H1567" s="239"/>
      <c r="I1567" s="239"/>
    </row>
    <row r="1568" spans="1:9">
      <c r="A1568" s="357"/>
      <c r="B1568" s="359"/>
      <c r="C1568" s="42" t="s">
        <v>9</v>
      </c>
      <c r="D1568" s="25"/>
      <c r="E1568" s="25"/>
      <c r="F1568" s="236"/>
      <c r="G1568" s="237"/>
      <c r="H1568" s="239"/>
      <c r="I1568" s="239"/>
    </row>
    <row r="1569" spans="1:9">
      <c r="A1569" s="357"/>
      <c r="B1569" s="359"/>
      <c r="C1569" s="42" t="s">
        <v>10</v>
      </c>
      <c r="D1569" s="25"/>
      <c r="E1569" s="25"/>
      <c r="F1569" s="236"/>
      <c r="G1569" s="237"/>
      <c r="H1569" s="239"/>
      <c r="I1569" s="239"/>
    </row>
    <row r="1570" spans="1:9" ht="17.25" thickBot="1">
      <c r="A1570" s="357"/>
      <c r="B1570" s="359"/>
      <c r="C1570" s="42" t="s">
        <v>11</v>
      </c>
      <c r="D1570" s="25"/>
      <c r="E1570" s="25"/>
      <c r="F1570" s="236"/>
      <c r="G1570" s="237"/>
      <c r="H1570" s="239"/>
      <c r="I1570" s="239"/>
    </row>
    <row r="1571" spans="1:9" ht="17.25" thickBot="1">
      <c r="A1571" s="456" t="s">
        <v>800</v>
      </c>
      <c r="B1571" s="457"/>
      <c r="C1571" s="155" t="s">
        <v>7</v>
      </c>
      <c r="D1571" s="156">
        <f>SUM(D1572:D1575)</f>
        <v>261163.79999999996</v>
      </c>
      <c r="E1571" s="157">
        <f>SUM(E1572:E1575)</f>
        <v>106598.70000000001</v>
      </c>
      <c r="F1571" s="462"/>
      <c r="G1571" s="462"/>
      <c r="H1571" s="465"/>
      <c r="I1571" s="466"/>
    </row>
    <row r="1572" spans="1:9" ht="17.25" thickBot="1">
      <c r="A1572" s="458"/>
      <c r="B1572" s="459"/>
      <c r="C1572" s="155" t="s">
        <v>8</v>
      </c>
      <c r="D1572" s="158">
        <f>SUM(D1487,D1507,D1532,D1552,D1562)</f>
        <v>237761.89999999997</v>
      </c>
      <c r="E1572" s="158">
        <f>SUM(E1487,E1507,E1532,E1552,E1562)</f>
        <v>106060.6</v>
      </c>
      <c r="F1572" s="463"/>
      <c r="G1572" s="463"/>
      <c r="H1572" s="467"/>
      <c r="I1572" s="468"/>
    </row>
    <row r="1573" spans="1:9" ht="17.25" thickBot="1">
      <c r="A1573" s="458"/>
      <c r="B1573" s="459"/>
      <c r="C1573" s="155" t="s">
        <v>9</v>
      </c>
      <c r="D1573" s="158">
        <f t="shared" ref="D1573:E1575" si="80">SUM(D1488,D1508,D1533,D1553,D1563)</f>
        <v>2100</v>
      </c>
      <c r="E1573" s="158">
        <f t="shared" si="80"/>
        <v>513.1</v>
      </c>
      <c r="F1573" s="463"/>
      <c r="G1573" s="463"/>
      <c r="H1573" s="467"/>
      <c r="I1573" s="468"/>
    </row>
    <row r="1574" spans="1:9" ht="17.25" thickBot="1">
      <c r="A1574" s="458"/>
      <c r="B1574" s="459"/>
      <c r="C1574" s="155" t="s">
        <v>10</v>
      </c>
      <c r="D1574" s="158">
        <f t="shared" si="80"/>
        <v>0</v>
      </c>
      <c r="E1574" s="158">
        <f t="shared" si="80"/>
        <v>0</v>
      </c>
      <c r="F1574" s="463"/>
      <c r="G1574" s="463"/>
      <c r="H1574" s="467"/>
      <c r="I1574" s="468"/>
    </row>
    <row r="1575" spans="1:9" ht="30.75" thickBot="1">
      <c r="A1575" s="460"/>
      <c r="B1575" s="461"/>
      <c r="C1575" s="155" t="s">
        <v>11</v>
      </c>
      <c r="D1575" s="158">
        <f t="shared" si="80"/>
        <v>21301.9</v>
      </c>
      <c r="E1575" s="158">
        <f t="shared" si="80"/>
        <v>25</v>
      </c>
      <c r="F1575" s="464"/>
      <c r="G1575" s="464"/>
      <c r="H1575" s="469"/>
      <c r="I1575" s="470"/>
    </row>
    <row r="1576" spans="1:9" ht="17.25" thickBot="1">
      <c r="A1576" s="456" t="s">
        <v>1116</v>
      </c>
      <c r="B1576" s="457"/>
      <c r="C1576" s="155" t="s">
        <v>7</v>
      </c>
      <c r="D1576" s="156">
        <f>SUM(D1577:D1580)</f>
        <v>263993.8</v>
      </c>
      <c r="E1576" s="157">
        <f>SUM(E1577:E1580)</f>
        <v>109621.20000000001</v>
      </c>
      <c r="F1576" s="462"/>
      <c r="G1576" s="462"/>
      <c r="H1576" s="465"/>
      <c r="I1576" s="466"/>
    </row>
    <row r="1577" spans="1:9" ht="17.25" thickBot="1">
      <c r="A1577" s="458"/>
      <c r="B1577" s="459"/>
      <c r="C1577" s="155" t="s">
        <v>8</v>
      </c>
      <c r="D1577" s="158">
        <f>SUM(D1385,D1476,D1572)</f>
        <v>240521.89999999997</v>
      </c>
      <c r="E1577" s="158">
        <f>SUM(E1385,E1476,E1572)</f>
        <v>108150.6</v>
      </c>
      <c r="F1577" s="463"/>
      <c r="G1577" s="463"/>
      <c r="H1577" s="467"/>
      <c r="I1577" s="468"/>
    </row>
    <row r="1578" spans="1:9" ht="17.25" thickBot="1">
      <c r="A1578" s="458"/>
      <c r="B1578" s="459"/>
      <c r="C1578" s="155" t="s">
        <v>9</v>
      </c>
      <c r="D1578" s="158">
        <f t="shared" ref="D1578:E1580" si="81">SUM(D1386,D1477,D1573)</f>
        <v>2100</v>
      </c>
      <c r="E1578" s="158">
        <f t="shared" si="81"/>
        <v>513.1</v>
      </c>
      <c r="F1578" s="463"/>
      <c r="G1578" s="463"/>
      <c r="H1578" s="467"/>
      <c r="I1578" s="468"/>
    </row>
    <row r="1579" spans="1:9" ht="17.25" thickBot="1">
      <c r="A1579" s="458"/>
      <c r="B1579" s="459"/>
      <c r="C1579" s="155" t="s">
        <v>10</v>
      </c>
      <c r="D1579" s="158">
        <f t="shared" si="81"/>
        <v>70</v>
      </c>
      <c r="E1579" s="158">
        <f t="shared" si="81"/>
        <v>0</v>
      </c>
      <c r="F1579" s="463"/>
      <c r="G1579" s="463"/>
      <c r="H1579" s="467"/>
      <c r="I1579" s="468"/>
    </row>
    <row r="1580" spans="1:9" ht="30.75" thickBot="1">
      <c r="A1580" s="460"/>
      <c r="B1580" s="461"/>
      <c r="C1580" s="155" t="s">
        <v>11</v>
      </c>
      <c r="D1580" s="158">
        <f t="shared" si="81"/>
        <v>21301.9</v>
      </c>
      <c r="E1580" s="158">
        <f t="shared" si="81"/>
        <v>957.5</v>
      </c>
      <c r="F1580" s="464"/>
      <c r="G1580" s="464"/>
      <c r="H1580" s="469"/>
      <c r="I1580" s="470"/>
    </row>
    <row r="1581" spans="1:9" ht="17.25" thickBot="1">
      <c r="A1581" s="655" t="s">
        <v>1246</v>
      </c>
      <c r="B1581" s="656"/>
      <c r="C1581" s="656"/>
      <c r="D1581" s="656"/>
      <c r="E1581" s="656"/>
      <c r="F1581" s="656"/>
      <c r="G1581" s="656"/>
      <c r="H1581" s="656"/>
      <c r="I1581" s="657"/>
    </row>
    <row r="1582" spans="1:9" ht="18" customHeight="1">
      <c r="A1582" s="357" t="s">
        <v>609</v>
      </c>
      <c r="B1582" s="359" t="s">
        <v>610</v>
      </c>
      <c r="C1582" s="42" t="s">
        <v>7</v>
      </c>
      <c r="D1582" s="25">
        <f>SUM(D1583:D1586)</f>
        <v>332.46062000000001</v>
      </c>
      <c r="E1582" s="25">
        <f>SUM(E1583:E1586)</f>
        <v>0</v>
      </c>
      <c r="F1582" s="236" t="s">
        <v>611</v>
      </c>
      <c r="G1582" s="237" t="s">
        <v>612</v>
      </c>
      <c r="H1582" s="238" t="s">
        <v>85</v>
      </c>
      <c r="I1582" s="239"/>
    </row>
    <row r="1583" spans="1:9">
      <c r="A1583" s="357"/>
      <c r="B1583" s="359"/>
      <c r="C1583" s="42" t="s">
        <v>8</v>
      </c>
      <c r="D1583" s="25">
        <v>332.46062000000001</v>
      </c>
      <c r="E1583" s="25">
        <v>0</v>
      </c>
      <c r="F1583" s="236"/>
      <c r="G1583" s="237"/>
      <c r="H1583" s="239"/>
      <c r="I1583" s="239"/>
    </row>
    <row r="1584" spans="1:9">
      <c r="A1584" s="357"/>
      <c r="B1584" s="359"/>
      <c r="C1584" s="42" t="s">
        <v>9</v>
      </c>
      <c r="D1584" s="25">
        <v>0</v>
      </c>
      <c r="E1584" s="25"/>
      <c r="F1584" s="236"/>
      <c r="G1584" s="237"/>
      <c r="H1584" s="239"/>
      <c r="I1584" s="239"/>
    </row>
    <row r="1585" spans="1:9">
      <c r="A1585" s="357"/>
      <c r="B1585" s="359"/>
      <c r="C1585" s="42" t="s">
        <v>10</v>
      </c>
      <c r="D1585" s="25">
        <v>0</v>
      </c>
      <c r="E1585" s="25"/>
      <c r="F1585" s="236"/>
      <c r="G1585" s="237"/>
      <c r="H1585" s="239"/>
      <c r="I1585" s="239"/>
    </row>
    <row r="1586" spans="1:9" ht="17.25" thickBot="1">
      <c r="A1586" s="357"/>
      <c r="B1586" s="359"/>
      <c r="C1586" s="42" t="s">
        <v>11</v>
      </c>
      <c r="D1586" s="25"/>
      <c r="E1586" s="25"/>
      <c r="F1586" s="236"/>
      <c r="G1586" s="237"/>
      <c r="H1586" s="239"/>
      <c r="I1586" s="239"/>
    </row>
    <row r="1587" spans="1:9" ht="17.25" thickBot="1">
      <c r="A1587" s="330" t="s">
        <v>613</v>
      </c>
      <c r="B1587" s="331"/>
      <c r="C1587" s="71" t="s">
        <v>7</v>
      </c>
      <c r="D1587" s="72">
        <f t="shared" ref="D1587:E1589" si="82">D1582</f>
        <v>332.46062000000001</v>
      </c>
      <c r="E1587" s="73">
        <f t="shared" si="82"/>
        <v>0</v>
      </c>
      <c r="F1587" s="73"/>
      <c r="G1587" s="73"/>
      <c r="H1587" s="308"/>
      <c r="I1587" s="309"/>
    </row>
    <row r="1588" spans="1:9" ht="17.25" thickBot="1">
      <c r="A1588" s="332"/>
      <c r="B1588" s="333"/>
      <c r="C1588" s="71" t="s">
        <v>8</v>
      </c>
      <c r="D1588" s="72">
        <f t="shared" si="82"/>
        <v>332.46062000000001</v>
      </c>
      <c r="E1588" s="73">
        <f t="shared" si="82"/>
        <v>0</v>
      </c>
      <c r="F1588" s="73"/>
      <c r="G1588" s="73"/>
      <c r="H1588" s="308"/>
      <c r="I1588" s="309"/>
    </row>
    <row r="1589" spans="1:9" ht="17.25" thickBot="1">
      <c r="A1589" s="332"/>
      <c r="B1589" s="333"/>
      <c r="C1589" s="71" t="s">
        <v>9</v>
      </c>
      <c r="D1589" s="72">
        <f t="shared" si="82"/>
        <v>0</v>
      </c>
      <c r="E1589" s="73">
        <f t="shared" si="82"/>
        <v>0</v>
      </c>
      <c r="F1589" s="73"/>
      <c r="G1589" s="73"/>
      <c r="H1589" s="308"/>
      <c r="I1589" s="309"/>
    </row>
    <row r="1590" spans="1:9" ht="17.25" thickBot="1">
      <c r="A1590" s="332"/>
      <c r="B1590" s="333"/>
      <c r="C1590" s="71" t="s">
        <v>10</v>
      </c>
      <c r="D1590" s="72">
        <f>D1585</f>
        <v>0</v>
      </c>
      <c r="E1590" s="73">
        <f t="shared" ref="E1590:E1591" si="83">E1585</f>
        <v>0</v>
      </c>
      <c r="F1590" s="73"/>
      <c r="G1590" s="73"/>
      <c r="H1590" s="308"/>
      <c r="I1590" s="309"/>
    </row>
    <row r="1591" spans="1:9" ht="30.75" thickBot="1">
      <c r="A1591" s="334"/>
      <c r="B1591" s="335"/>
      <c r="C1591" s="71" t="s">
        <v>11</v>
      </c>
      <c r="D1591" s="73">
        <f>D1586</f>
        <v>0</v>
      </c>
      <c r="E1591" s="73">
        <f t="shared" si="83"/>
        <v>0</v>
      </c>
      <c r="F1591" s="73"/>
      <c r="G1591" s="73"/>
      <c r="H1591" s="308"/>
      <c r="I1591" s="309"/>
    </row>
    <row r="1592" spans="1:9" ht="17.25" thickBot="1">
      <c r="A1592" s="456" t="s">
        <v>167</v>
      </c>
      <c r="B1592" s="457"/>
      <c r="C1592" s="155" t="s">
        <v>7</v>
      </c>
      <c r="D1592" s="156">
        <f>SUM(D1593:D1596)</f>
        <v>264326.26061999996</v>
      </c>
      <c r="E1592" s="157">
        <f>SUM(E1593:E1596)</f>
        <v>109621.20000000001</v>
      </c>
      <c r="F1592" s="462"/>
      <c r="G1592" s="462"/>
      <c r="H1592" s="465"/>
      <c r="I1592" s="466"/>
    </row>
    <row r="1593" spans="1:9" ht="17.25" thickBot="1">
      <c r="A1593" s="458"/>
      <c r="B1593" s="459"/>
      <c r="C1593" s="155" t="s">
        <v>8</v>
      </c>
      <c r="D1593" s="158">
        <f>SUM(D1577,D1588)</f>
        <v>240854.36061999996</v>
      </c>
      <c r="E1593" s="158">
        <f>SUM(E1577,E1588)</f>
        <v>108150.6</v>
      </c>
      <c r="F1593" s="463"/>
      <c r="G1593" s="463"/>
      <c r="H1593" s="467"/>
      <c r="I1593" s="468"/>
    </row>
    <row r="1594" spans="1:9" ht="17.25" thickBot="1">
      <c r="A1594" s="458"/>
      <c r="B1594" s="459"/>
      <c r="C1594" s="155" t="s">
        <v>9</v>
      </c>
      <c r="D1594" s="158">
        <f t="shared" ref="D1594:E1594" si="84">SUM(D1578,D1589)</f>
        <v>2100</v>
      </c>
      <c r="E1594" s="158">
        <f t="shared" si="84"/>
        <v>513.1</v>
      </c>
      <c r="F1594" s="463"/>
      <c r="G1594" s="463"/>
      <c r="H1594" s="467"/>
      <c r="I1594" s="468"/>
    </row>
    <row r="1595" spans="1:9" ht="17.25" thickBot="1">
      <c r="A1595" s="458"/>
      <c r="B1595" s="459"/>
      <c r="C1595" s="155" t="s">
        <v>10</v>
      </c>
      <c r="D1595" s="158">
        <f t="shared" ref="D1595:E1595" si="85">SUM(D1579,D1590)</f>
        <v>70</v>
      </c>
      <c r="E1595" s="158">
        <f t="shared" si="85"/>
        <v>0</v>
      </c>
      <c r="F1595" s="463"/>
      <c r="G1595" s="463"/>
      <c r="H1595" s="467"/>
      <c r="I1595" s="468"/>
    </row>
    <row r="1596" spans="1:9" ht="30.75" thickBot="1">
      <c r="A1596" s="460"/>
      <c r="B1596" s="461"/>
      <c r="C1596" s="155" t="s">
        <v>11</v>
      </c>
      <c r="D1596" s="158">
        <f t="shared" ref="D1596:E1596" si="86">SUM(D1580,D1591)</f>
        <v>21301.9</v>
      </c>
      <c r="E1596" s="158">
        <f t="shared" si="86"/>
        <v>957.5</v>
      </c>
      <c r="F1596" s="464"/>
      <c r="G1596" s="464"/>
      <c r="H1596" s="469"/>
      <c r="I1596" s="470"/>
    </row>
    <row r="1597" spans="1:9">
      <c r="A1597" s="57"/>
      <c r="B1597" s="58"/>
      <c r="C1597" s="27"/>
      <c r="D1597" s="21"/>
      <c r="E1597" s="21"/>
      <c r="F1597" s="53"/>
      <c r="G1597" s="54"/>
      <c r="H1597" s="26"/>
      <c r="I1597" s="26"/>
    </row>
    <row r="1598" spans="1:9">
      <c r="A1598" s="323" t="s">
        <v>616</v>
      </c>
      <c r="B1598" s="406"/>
      <c r="C1598" s="406"/>
      <c r="D1598" s="406"/>
      <c r="E1598" s="406"/>
      <c r="F1598" s="406"/>
      <c r="G1598" s="406"/>
      <c r="H1598" s="406"/>
      <c r="I1598" s="324"/>
    </row>
    <row r="1599" spans="1:9" ht="18" customHeight="1">
      <c r="A1599" s="307" t="s">
        <v>515</v>
      </c>
      <c r="B1599" s="307"/>
      <c r="C1599" s="307"/>
      <c r="D1599" s="307"/>
      <c r="E1599" s="307"/>
      <c r="F1599" s="307"/>
      <c r="G1599" s="307"/>
      <c r="H1599" s="307"/>
      <c r="I1599" s="307"/>
    </row>
    <row r="1600" spans="1:9" ht="37.5" customHeight="1" thickBot="1">
      <c r="A1600" s="341" t="s">
        <v>516</v>
      </c>
      <c r="B1600" s="341"/>
      <c r="C1600" s="341"/>
      <c r="D1600" s="341"/>
      <c r="E1600" s="341"/>
      <c r="F1600" s="341"/>
      <c r="G1600" s="341"/>
      <c r="H1600" s="341"/>
      <c r="I1600" s="341"/>
    </row>
    <row r="1601" spans="1:9" ht="17.25" customHeight="1">
      <c r="A1601" s="233" t="s">
        <v>6</v>
      </c>
      <c r="B1601" s="316" t="s">
        <v>450</v>
      </c>
      <c r="C1601" s="20" t="s">
        <v>7</v>
      </c>
      <c r="D1601" s="21">
        <v>0</v>
      </c>
      <c r="E1601" s="21">
        <v>0</v>
      </c>
      <c r="F1601" s="325"/>
      <c r="G1601" s="326"/>
      <c r="H1601" s="316"/>
      <c r="I1601" s="232"/>
    </row>
    <row r="1602" spans="1:9" ht="17.25" customHeight="1">
      <c r="A1602" s="234"/>
      <c r="B1602" s="316"/>
      <c r="C1602" s="18" t="s">
        <v>8</v>
      </c>
      <c r="D1602" s="23">
        <v>0</v>
      </c>
      <c r="E1602" s="23">
        <v>0</v>
      </c>
      <c r="F1602" s="325"/>
      <c r="G1602" s="326"/>
      <c r="H1602" s="232"/>
      <c r="I1602" s="232"/>
    </row>
    <row r="1603" spans="1:9" ht="17.25" customHeight="1">
      <c r="A1603" s="234"/>
      <c r="B1603" s="316"/>
      <c r="C1603" s="18" t="s">
        <v>451</v>
      </c>
      <c r="D1603" s="23">
        <v>0</v>
      </c>
      <c r="E1603" s="23">
        <v>0</v>
      </c>
      <c r="F1603" s="325"/>
      <c r="G1603" s="326"/>
      <c r="H1603" s="232"/>
      <c r="I1603" s="232"/>
    </row>
    <row r="1604" spans="1:9" ht="17.25" customHeight="1">
      <c r="A1604" s="234"/>
      <c r="B1604" s="316"/>
      <c r="C1604" s="18" t="s">
        <v>291</v>
      </c>
      <c r="D1604" s="23">
        <v>0</v>
      </c>
      <c r="E1604" s="23">
        <v>0</v>
      </c>
      <c r="F1604" s="325"/>
      <c r="G1604" s="326"/>
      <c r="H1604" s="232"/>
      <c r="I1604" s="232"/>
    </row>
    <row r="1605" spans="1:9" ht="17.25" customHeight="1" thickBot="1">
      <c r="A1605" s="235"/>
      <c r="B1605" s="316"/>
      <c r="C1605" s="18" t="s">
        <v>452</v>
      </c>
      <c r="D1605" s="23">
        <v>0</v>
      </c>
      <c r="E1605" s="23">
        <f>E1601+E1602+E1603+E1604</f>
        <v>0</v>
      </c>
      <c r="F1605" s="325"/>
      <c r="G1605" s="326"/>
      <c r="H1605" s="232"/>
      <c r="I1605" s="232"/>
    </row>
    <row r="1606" spans="1:9" ht="16.5" customHeight="1">
      <c r="A1606" s="370" t="s">
        <v>12</v>
      </c>
      <c r="B1606" s="312" t="s">
        <v>453</v>
      </c>
      <c r="C1606" s="33" t="s">
        <v>7</v>
      </c>
      <c r="D1606" s="34">
        <v>0</v>
      </c>
      <c r="E1606" s="34">
        <v>0</v>
      </c>
      <c r="F1606" s="236" t="s">
        <v>454</v>
      </c>
      <c r="G1606" s="237" t="s">
        <v>455</v>
      </c>
      <c r="H1606" s="238" t="s">
        <v>456</v>
      </c>
      <c r="I1606" s="239"/>
    </row>
    <row r="1607" spans="1:9" ht="16.5" customHeight="1">
      <c r="A1607" s="371"/>
      <c r="B1607" s="312"/>
      <c r="C1607" s="24" t="s">
        <v>8</v>
      </c>
      <c r="D1607" s="25">
        <v>0</v>
      </c>
      <c r="E1607" s="25">
        <v>0</v>
      </c>
      <c r="F1607" s="236"/>
      <c r="G1607" s="237"/>
      <c r="H1607" s="239"/>
      <c r="I1607" s="239"/>
    </row>
    <row r="1608" spans="1:9" ht="16.5" customHeight="1">
      <c r="A1608" s="371"/>
      <c r="B1608" s="312"/>
      <c r="C1608" s="24" t="s">
        <v>451</v>
      </c>
      <c r="D1608" s="25">
        <v>0</v>
      </c>
      <c r="E1608" s="25">
        <v>0</v>
      </c>
      <c r="F1608" s="236"/>
      <c r="G1608" s="237"/>
      <c r="H1608" s="239"/>
      <c r="I1608" s="239"/>
    </row>
    <row r="1609" spans="1:9" ht="16.5" customHeight="1">
      <c r="A1609" s="371"/>
      <c r="B1609" s="312"/>
      <c r="C1609" s="24" t="s">
        <v>291</v>
      </c>
      <c r="D1609" s="25">
        <v>0</v>
      </c>
      <c r="E1609" s="25">
        <v>0</v>
      </c>
      <c r="F1609" s="236"/>
      <c r="G1609" s="237"/>
      <c r="H1609" s="239"/>
      <c r="I1609" s="239"/>
    </row>
    <row r="1610" spans="1:9" ht="17.25" customHeight="1" thickBot="1">
      <c r="A1610" s="304"/>
      <c r="B1610" s="312"/>
      <c r="C1610" s="24" t="s">
        <v>452</v>
      </c>
      <c r="D1610" s="25">
        <v>0</v>
      </c>
      <c r="E1610" s="25">
        <f>E1606+E1607+E1608+E1609</f>
        <v>0</v>
      </c>
      <c r="F1610" s="236"/>
      <c r="G1610" s="237"/>
      <c r="H1610" s="239"/>
      <c r="I1610" s="239"/>
    </row>
    <row r="1611" spans="1:9" ht="17.25" customHeight="1">
      <c r="A1611" s="48" t="s">
        <v>47</v>
      </c>
      <c r="B1611" s="312" t="s">
        <v>457</v>
      </c>
      <c r="C1611" s="33" t="s">
        <v>7</v>
      </c>
      <c r="D1611" s="34">
        <v>0</v>
      </c>
      <c r="E1611" s="34">
        <v>0</v>
      </c>
      <c r="F1611" s="236" t="s">
        <v>458</v>
      </c>
      <c r="G1611" s="237" t="s">
        <v>459</v>
      </c>
      <c r="H1611" s="238"/>
      <c r="I1611" s="239"/>
    </row>
    <row r="1612" spans="1:9" ht="17.25">
      <c r="A1612" s="49"/>
      <c r="B1612" s="312"/>
      <c r="C1612" s="24" t="s">
        <v>8</v>
      </c>
      <c r="D1612" s="25">
        <v>0</v>
      </c>
      <c r="E1612" s="25">
        <v>0</v>
      </c>
      <c r="F1612" s="236"/>
      <c r="G1612" s="237"/>
      <c r="H1612" s="239"/>
      <c r="I1612" s="239"/>
    </row>
    <row r="1613" spans="1:9" ht="17.25">
      <c r="A1613" s="49"/>
      <c r="B1613" s="312"/>
      <c r="C1613" s="24" t="s">
        <v>451</v>
      </c>
      <c r="D1613" s="25">
        <v>0</v>
      </c>
      <c r="E1613" s="25">
        <v>0</v>
      </c>
      <c r="F1613" s="236"/>
      <c r="G1613" s="237"/>
      <c r="H1613" s="239"/>
      <c r="I1613" s="239"/>
    </row>
    <row r="1614" spans="1:9" ht="17.25">
      <c r="A1614" s="49"/>
      <c r="B1614" s="312"/>
      <c r="C1614" s="24" t="s">
        <v>291</v>
      </c>
      <c r="D1614" s="25">
        <v>0</v>
      </c>
      <c r="E1614" s="25">
        <v>0</v>
      </c>
      <c r="F1614" s="236"/>
      <c r="G1614" s="237"/>
      <c r="H1614" s="239"/>
      <c r="I1614" s="239"/>
    </row>
    <row r="1615" spans="1:9" ht="18" thickBot="1">
      <c r="A1615" s="9"/>
      <c r="B1615" s="312"/>
      <c r="C1615" s="24" t="s">
        <v>452</v>
      </c>
      <c r="D1615" s="25">
        <v>0</v>
      </c>
      <c r="E1615" s="25">
        <f>E1611+E1612+E1613+E1614</f>
        <v>0</v>
      </c>
      <c r="F1615" s="236"/>
      <c r="G1615" s="237"/>
      <c r="H1615" s="239"/>
      <c r="I1615" s="239"/>
    </row>
    <row r="1616" spans="1:9" ht="17.25" customHeight="1">
      <c r="A1616" s="48" t="s">
        <v>49</v>
      </c>
      <c r="B1616" s="312" t="s">
        <v>460</v>
      </c>
      <c r="C1616" s="33" t="s">
        <v>7</v>
      </c>
      <c r="D1616" s="34">
        <v>0</v>
      </c>
      <c r="E1616" s="34">
        <v>0</v>
      </c>
      <c r="F1616" s="236" t="s">
        <v>461</v>
      </c>
      <c r="G1616" s="237" t="s">
        <v>462</v>
      </c>
      <c r="H1616" s="238"/>
      <c r="I1616" s="239"/>
    </row>
    <row r="1617" spans="1:9" ht="17.25">
      <c r="A1617" s="49"/>
      <c r="B1617" s="312"/>
      <c r="C1617" s="24" t="s">
        <v>8</v>
      </c>
      <c r="D1617" s="25">
        <v>0</v>
      </c>
      <c r="E1617" s="25">
        <v>0</v>
      </c>
      <c r="F1617" s="236"/>
      <c r="G1617" s="237"/>
      <c r="H1617" s="239"/>
      <c r="I1617" s="239"/>
    </row>
    <row r="1618" spans="1:9" ht="17.25">
      <c r="A1618" s="49"/>
      <c r="B1618" s="312"/>
      <c r="C1618" s="24" t="s">
        <v>9</v>
      </c>
      <c r="D1618" s="25">
        <v>0</v>
      </c>
      <c r="E1618" s="25">
        <v>0</v>
      </c>
      <c r="F1618" s="236"/>
      <c r="G1618" s="237"/>
      <c r="H1618" s="239"/>
      <c r="I1618" s="239"/>
    </row>
    <row r="1619" spans="1:9" ht="17.25">
      <c r="A1619" s="49"/>
      <c r="B1619" s="312"/>
      <c r="C1619" s="24" t="s">
        <v>10</v>
      </c>
      <c r="D1619" s="25">
        <v>0</v>
      </c>
      <c r="E1619" s="25">
        <v>0</v>
      </c>
      <c r="F1619" s="236"/>
      <c r="G1619" s="237"/>
      <c r="H1619" s="239"/>
      <c r="I1619" s="239"/>
    </row>
    <row r="1620" spans="1:9" ht="18" thickBot="1">
      <c r="A1620" s="9"/>
      <c r="B1620" s="312"/>
      <c r="C1620" s="24" t="s">
        <v>11</v>
      </c>
      <c r="D1620" s="25">
        <v>0</v>
      </c>
      <c r="E1620" s="25">
        <f>E1616+E1617+E1618+E1619</f>
        <v>0</v>
      </c>
      <c r="F1620" s="236"/>
      <c r="G1620" s="237"/>
      <c r="H1620" s="239"/>
      <c r="I1620" s="239"/>
    </row>
    <row r="1621" spans="1:9" ht="17.25" customHeight="1">
      <c r="A1621" s="48" t="s">
        <v>51</v>
      </c>
      <c r="B1621" s="312" t="s">
        <v>463</v>
      </c>
      <c r="C1621" s="33" t="s">
        <v>7</v>
      </c>
      <c r="D1621" s="34">
        <v>0</v>
      </c>
      <c r="E1621" s="34">
        <v>0</v>
      </c>
      <c r="F1621" s="236" t="s">
        <v>464</v>
      </c>
      <c r="G1621" s="237" t="s">
        <v>465</v>
      </c>
      <c r="H1621" s="238"/>
      <c r="I1621" s="239"/>
    </row>
    <row r="1622" spans="1:9" ht="17.25">
      <c r="A1622" s="49"/>
      <c r="B1622" s="312"/>
      <c r="C1622" s="24" t="s">
        <v>8</v>
      </c>
      <c r="D1622" s="25">
        <v>0</v>
      </c>
      <c r="E1622" s="25">
        <v>0</v>
      </c>
      <c r="F1622" s="236"/>
      <c r="G1622" s="237"/>
      <c r="H1622" s="239"/>
      <c r="I1622" s="239"/>
    </row>
    <row r="1623" spans="1:9" ht="17.25">
      <c r="A1623" s="49"/>
      <c r="B1623" s="312"/>
      <c r="C1623" s="24" t="s">
        <v>451</v>
      </c>
      <c r="D1623" s="25">
        <v>0</v>
      </c>
      <c r="E1623" s="25">
        <v>0</v>
      </c>
      <c r="F1623" s="236"/>
      <c r="G1623" s="237"/>
      <c r="H1623" s="239"/>
      <c r="I1623" s="239"/>
    </row>
    <row r="1624" spans="1:9" ht="17.25">
      <c r="A1624" s="49"/>
      <c r="B1624" s="312"/>
      <c r="C1624" s="24" t="s">
        <v>291</v>
      </c>
      <c r="D1624" s="25">
        <v>0</v>
      </c>
      <c r="E1624" s="25">
        <v>0</v>
      </c>
      <c r="F1624" s="236"/>
      <c r="G1624" s="237"/>
      <c r="H1624" s="239"/>
      <c r="I1624" s="239"/>
    </row>
    <row r="1625" spans="1:9" ht="29.25" customHeight="1" thickBot="1">
      <c r="A1625" s="9"/>
      <c r="B1625" s="312"/>
      <c r="C1625" s="24" t="s">
        <v>452</v>
      </c>
      <c r="D1625" s="25">
        <v>0</v>
      </c>
      <c r="E1625" s="25">
        <f>E1621+E1622+E1623+E1624</f>
        <v>0</v>
      </c>
      <c r="F1625" s="236"/>
      <c r="G1625" s="237"/>
      <c r="H1625" s="239"/>
      <c r="I1625" s="239"/>
    </row>
    <row r="1626" spans="1:9" ht="17.25" customHeight="1">
      <c r="A1626" s="59" t="s">
        <v>53</v>
      </c>
      <c r="B1626" s="312" t="s">
        <v>466</v>
      </c>
      <c r="C1626" s="33" t="s">
        <v>7</v>
      </c>
      <c r="D1626" s="34">
        <v>0</v>
      </c>
      <c r="E1626" s="34">
        <v>0</v>
      </c>
      <c r="F1626" s="236" t="s">
        <v>467</v>
      </c>
      <c r="G1626" s="237" t="s">
        <v>468</v>
      </c>
      <c r="H1626" s="238"/>
      <c r="I1626" s="239"/>
    </row>
    <row r="1627" spans="1:9" ht="17.25">
      <c r="A1627" s="49"/>
      <c r="B1627" s="312"/>
      <c r="C1627" s="24" t="s">
        <v>8</v>
      </c>
      <c r="D1627" s="25">
        <v>0</v>
      </c>
      <c r="E1627" s="25">
        <v>0</v>
      </c>
      <c r="F1627" s="236"/>
      <c r="G1627" s="237"/>
      <c r="H1627" s="239"/>
      <c r="I1627" s="239"/>
    </row>
    <row r="1628" spans="1:9" ht="17.25">
      <c r="A1628" s="49"/>
      <c r="B1628" s="312"/>
      <c r="C1628" s="24" t="s">
        <v>451</v>
      </c>
      <c r="D1628" s="25">
        <v>0</v>
      </c>
      <c r="E1628" s="25">
        <v>0</v>
      </c>
      <c r="F1628" s="236"/>
      <c r="G1628" s="237"/>
      <c r="H1628" s="239"/>
      <c r="I1628" s="239"/>
    </row>
    <row r="1629" spans="1:9" ht="17.25">
      <c r="A1629" s="49"/>
      <c r="B1629" s="312"/>
      <c r="C1629" s="24" t="s">
        <v>291</v>
      </c>
      <c r="D1629" s="25">
        <v>0</v>
      </c>
      <c r="E1629" s="25">
        <v>0</v>
      </c>
      <c r="F1629" s="236"/>
      <c r="G1629" s="237"/>
      <c r="H1629" s="239"/>
      <c r="I1629" s="239"/>
    </row>
    <row r="1630" spans="1:9" ht="18" thickBot="1">
      <c r="A1630" s="9"/>
      <c r="B1630" s="312"/>
      <c r="C1630" s="24" t="s">
        <v>452</v>
      </c>
      <c r="D1630" s="25">
        <v>0</v>
      </c>
      <c r="E1630" s="25">
        <f>E1626+E1627+E1628+E1629</f>
        <v>0</v>
      </c>
      <c r="F1630" s="236"/>
      <c r="G1630" s="237"/>
      <c r="H1630" s="239"/>
      <c r="I1630" s="239"/>
    </row>
    <row r="1631" spans="1:9" ht="17.25" customHeight="1">
      <c r="A1631" s="233" t="s">
        <v>13</v>
      </c>
      <c r="B1631" s="316" t="s">
        <v>469</v>
      </c>
      <c r="C1631" s="20" t="s">
        <v>7</v>
      </c>
      <c r="D1631" s="21">
        <v>0</v>
      </c>
      <c r="E1631" s="21">
        <v>0</v>
      </c>
      <c r="F1631" s="325"/>
      <c r="G1631" s="326"/>
      <c r="H1631" s="316"/>
      <c r="I1631" s="232"/>
    </row>
    <row r="1632" spans="1:9" ht="17.25" customHeight="1">
      <c r="A1632" s="234"/>
      <c r="B1632" s="316"/>
      <c r="C1632" s="18" t="s">
        <v>8</v>
      </c>
      <c r="D1632" s="23">
        <v>0</v>
      </c>
      <c r="E1632" s="23">
        <v>0</v>
      </c>
      <c r="F1632" s="325"/>
      <c r="G1632" s="326"/>
      <c r="H1632" s="232"/>
      <c r="I1632" s="232"/>
    </row>
    <row r="1633" spans="1:9" ht="17.25" customHeight="1">
      <c r="A1633" s="234"/>
      <c r="B1633" s="316"/>
      <c r="C1633" s="18" t="s">
        <v>451</v>
      </c>
      <c r="D1633" s="23">
        <v>0</v>
      </c>
      <c r="E1633" s="23">
        <v>0</v>
      </c>
      <c r="F1633" s="325"/>
      <c r="G1633" s="326"/>
      <c r="H1633" s="232"/>
      <c r="I1633" s="232"/>
    </row>
    <row r="1634" spans="1:9" ht="17.25" customHeight="1">
      <c r="A1634" s="234"/>
      <c r="B1634" s="316"/>
      <c r="C1634" s="18" t="s">
        <v>291</v>
      </c>
      <c r="D1634" s="23">
        <v>0</v>
      </c>
      <c r="E1634" s="23">
        <v>0</v>
      </c>
      <c r="F1634" s="325"/>
      <c r="G1634" s="326"/>
      <c r="H1634" s="232"/>
      <c r="I1634" s="232"/>
    </row>
    <row r="1635" spans="1:9" ht="17.25" customHeight="1" thickBot="1">
      <c r="A1635" s="235"/>
      <c r="B1635" s="316"/>
      <c r="C1635" s="18" t="s">
        <v>452</v>
      </c>
      <c r="D1635" s="23">
        <v>0</v>
      </c>
      <c r="E1635" s="23">
        <f>E1631+E1632+E1633+E1634</f>
        <v>0</v>
      </c>
      <c r="F1635" s="325"/>
      <c r="G1635" s="326"/>
      <c r="H1635" s="232"/>
      <c r="I1635" s="232"/>
    </row>
    <row r="1636" spans="1:9" ht="17.25" customHeight="1">
      <c r="A1636" s="233" t="s">
        <v>33</v>
      </c>
      <c r="B1636" s="312" t="s">
        <v>470</v>
      </c>
      <c r="C1636" s="33" t="s">
        <v>7</v>
      </c>
      <c r="D1636" s="34">
        <v>0</v>
      </c>
      <c r="E1636" s="34">
        <v>0</v>
      </c>
      <c r="F1636" s="236" t="s">
        <v>471</v>
      </c>
      <c r="G1636" s="237" t="s">
        <v>472</v>
      </c>
      <c r="H1636" s="238" t="s">
        <v>473</v>
      </c>
      <c r="I1636" s="239"/>
    </row>
    <row r="1637" spans="1:9">
      <c r="A1637" s="234"/>
      <c r="B1637" s="312"/>
      <c r="C1637" s="24" t="s">
        <v>8</v>
      </c>
      <c r="D1637" s="25">
        <v>0</v>
      </c>
      <c r="E1637" s="25">
        <v>0</v>
      </c>
      <c r="F1637" s="236"/>
      <c r="G1637" s="237"/>
      <c r="H1637" s="239"/>
      <c r="I1637" s="239"/>
    </row>
    <row r="1638" spans="1:9">
      <c r="A1638" s="234"/>
      <c r="B1638" s="312"/>
      <c r="C1638" s="24" t="s">
        <v>451</v>
      </c>
      <c r="D1638" s="25">
        <v>0</v>
      </c>
      <c r="E1638" s="25">
        <v>0</v>
      </c>
      <c r="F1638" s="236"/>
      <c r="G1638" s="237"/>
      <c r="H1638" s="239"/>
      <c r="I1638" s="239"/>
    </row>
    <row r="1639" spans="1:9">
      <c r="A1639" s="234"/>
      <c r="B1639" s="312"/>
      <c r="C1639" s="24" t="s">
        <v>291</v>
      </c>
      <c r="D1639" s="25">
        <v>0</v>
      </c>
      <c r="E1639" s="25">
        <v>0</v>
      </c>
      <c r="F1639" s="236"/>
      <c r="G1639" s="237"/>
      <c r="H1639" s="239"/>
      <c r="I1639" s="239"/>
    </row>
    <row r="1640" spans="1:9" ht="17.25" thickBot="1">
      <c r="A1640" s="235"/>
      <c r="B1640" s="312"/>
      <c r="C1640" s="24" t="s">
        <v>452</v>
      </c>
      <c r="D1640" s="25">
        <v>0</v>
      </c>
      <c r="E1640" s="25">
        <f>E1636+E1637+E1638+E1639</f>
        <v>0</v>
      </c>
      <c r="F1640" s="236"/>
      <c r="G1640" s="237"/>
      <c r="H1640" s="239"/>
      <c r="I1640" s="239"/>
    </row>
    <row r="1641" spans="1:9" ht="17.25" customHeight="1">
      <c r="A1641" s="233" t="s">
        <v>65</v>
      </c>
      <c r="B1641" s="312" t="s">
        <v>474</v>
      </c>
      <c r="C1641" s="33" t="s">
        <v>7</v>
      </c>
      <c r="D1641" s="34">
        <v>0</v>
      </c>
      <c r="E1641" s="34">
        <v>0</v>
      </c>
      <c r="F1641" s="236" t="s">
        <v>475</v>
      </c>
      <c r="G1641" s="237" t="s">
        <v>472</v>
      </c>
      <c r="H1641" s="238"/>
      <c r="I1641" s="239"/>
    </row>
    <row r="1642" spans="1:9">
      <c r="A1642" s="234"/>
      <c r="B1642" s="312"/>
      <c r="C1642" s="24" t="s">
        <v>8</v>
      </c>
      <c r="D1642" s="25">
        <v>0</v>
      </c>
      <c r="E1642" s="25">
        <v>0</v>
      </c>
      <c r="F1642" s="236"/>
      <c r="G1642" s="237"/>
      <c r="H1642" s="239"/>
      <c r="I1642" s="239"/>
    </row>
    <row r="1643" spans="1:9">
      <c r="A1643" s="234"/>
      <c r="B1643" s="312"/>
      <c r="C1643" s="24" t="s">
        <v>451</v>
      </c>
      <c r="D1643" s="25">
        <v>0</v>
      </c>
      <c r="E1643" s="25">
        <v>0</v>
      </c>
      <c r="F1643" s="236"/>
      <c r="G1643" s="237"/>
      <c r="H1643" s="239"/>
      <c r="I1643" s="239"/>
    </row>
    <row r="1644" spans="1:9">
      <c r="A1644" s="234"/>
      <c r="B1644" s="312"/>
      <c r="C1644" s="24" t="s">
        <v>291</v>
      </c>
      <c r="D1644" s="25">
        <v>0</v>
      </c>
      <c r="E1644" s="25">
        <v>0</v>
      </c>
      <c r="F1644" s="236"/>
      <c r="G1644" s="237"/>
      <c r="H1644" s="239"/>
      <c r="I1644" s="239"/>
    </row>
    <row r="1645" spans="1:9" ht="17.25" thickBot="1">
      <c r="A1645" s="235"/>
      <c r="B1645" s="312"/>
      <c r="C1645" s="24" t="s">
        <v>452</v>
      </c>
      <c r="D1645" s="25">
        <v>0</v>
      </c>
      <c r="E1645" s="25">
        <f>E1641+E1642+E1643+E1644</f>
        <v>0</v>
      </c>
      <c r="F1645" s="236"/>
      <c r="G1645" s="237"/>
      <c r="H1645" s="239"/>
      <c r="I1645" s="239"/>
    </row>
    <row r="1646" spans="1:9" ht="17.25" customHeight="1">
      <c r="A1646" s="233" t="s">
        <v>67</v>
      </c>
      <c r="B1646" s="312" t="s">
        <v>476</v>
      </c>
      <c r="C1646" s="33" t="s">
        <v>7</v>
      </c>
      <c r="D1646" s="34">
        <v>0</v>
      </c>
      <c r="E1646" s="34">
        <v>0</v>
      </c>
      <c r="F1646" s="236" t="s">
        <v>477</v>
      </c>
      <c r="G1646" s="237" t="s">
        <v>478</v>
      </c>
      <c r="H1646" s="238" t="s">
        <v>479</v>
      </c>
      <c r="I1646" s="239"/>
    </row>
    <row r="1647" spans="1:9">
      <c r="A1647" s="234"/>
      <c r="B1647" s="312"/>
      <c r="C1647" s="24" t="s">
        <v>8</v>
      </c>
      <c r="D1647" s="25">
        <v>0</v>
      </c>
      <c r="E1647" s="25">
        <v>0</v>
      </c>
      <c r="F1647" s="236"/>
      <c r="G1647" s="237"/>
      <c r="H1647" s="239"/>
      <c r="I1647" s="239"/>
    </row>
    <row r="1648" spans="1:9">
      <c r="A1648" s="234"/>
      <c r="B1648" s="312"/>
      <c r="C1648" s="24" t="s">
        <v>451</v>
      </c>
      <c r="D1648" s="25">
        <v>0</v>
      </c>
      <c r="E1648" s="25">
        <v>0</v>
      </c>
      <c r="F1648" s="236"/>
      <c r="G1648" s="237"/>
      <c r="H1648" s="239"/>
      <c r="I1648" s="239"/>
    </row>
    <row r="1649" spans="1:9">
      <c r="A1649" s="234"/>
      <c r="B1649" s="312"/>
      <c r="C1649" s="24" t="s">
        <v>291</v>
      </c>
      <c r="D1649" s="25">
        <v>0</v>
      </c>
      <c r="E1649" s="25">
        <v>0</v>
      </c>
      <c r="F1649" s="236"/>
      <c r="G1649" s="237"/>
      <c r="H1649" s="239"/>
      <c r="I1649" s="239"/>
    </row>
    <row r="1650" spans="1:9" ht="17.25" thickBot="1">
      <c r="A1650" s="235"/>
      <c r="B1650" s="312"/>
      <c r="C1650" s="24" t="s">
        <v>452</v>
      </c>
      <c r="D1650" s="25">
        <v>0</v>
      </c>
      <c r="E1650" s="25">
        <f>E1646+E1647+E1648+E1649</f>
        <v>0</v>
      </c>
      <c r="F1650" s="236"/>
      <c r="G1650" s="237"/>
      <c r="H1650" s="239"/>
      <c r="I1650" s="239"/>
    </row>
    <row r="1651" spans="1:9" ht="17.25" customHeight="1">
      <c r="A1651" s="233" t="s">
        <v>25</v>
      </c>
      <c r="B1651" s="316" t="s">
        <v>480</v>
      </c>
      <c r="C1651" s="20" t="s">
        <v>7</v>
      </c>
      <c r="D1651" s="21">
        <v>0</v>
      </c>
      <c r="E1651" s="21">
        <v>0</v>
      </c>
      <c r="F1651" s="325"/>
      <c r="G1651" s="326"/>
      <c r="H1651" s="316"/>
      <c r="I1651" s="232"/>
    </row>
    <row r="1652" spans="1:9" ht="17.25" customHeight="1">
      <c r="A1652" s="234"/>
      <c r="B1652" s="316"/>
      <c r="C1652" s="18" t="s">
        <v>8</v>
      </c>
      <c r="D1652" s="23">
        <v>0</v>
      </c>
      <c r="E1652" s="23">
        <v>0</v>
      </c>
      <c r="F1652" s="325"/>
      <c r="G1652" s="326"/>
      <c r="H1652" s="232"/>
      <c r="I1652" s="232"/>
    </row>
    <row r="1653" spans="1:9" ht="17.25" customHeight="1">
      <c r="A1653" s="234"/>
      <c r="B1653" s="316"/>
      <c r="C1653" s="18" t="s">
        <v>451</v>
      </c>
      <c r="D1653" s="23">
        <v>0</v>
      </c>
      <c r="E1653" s="23">
        <v>0</v>
      </c>
      <c r="F1653" s="325"/>
      <c r="G1653" s="326"/>
      <c r="H1653" s="232"/>
      <c r="I1653" s="232"/>
    </row>
    <row r="1654" spans="1:9" ht="17.25" customHeight="1">
      <c r="A1654" s="234"/>
      <c r="B1654" s="316"/>
      <c r="C1654" s="18" t="s">
        <v>291</v>
      </c>
      <c r="D1654" s="23">
        <v>0</v>
      </c>
      <c r="E1654" s="23">
        <v>0</v>
      </c>
      <c r="F1654" s="325"/>
      <c r="G1654" s="326"/>
      <c r="H1654" s="232"/>
      <c r="I1654" s="232"/>
    </row>
    <row r="1655" spans="1:9" ht="17.25" customHeight="1" thickBot="1">
      <c r="A1655" s="235"/>
      <c r="B1655" s="316"/>
      <c r="C1655" s="18" t="s">
        <v>452</v>
      </c>
      <c r="D1655" s="23">
        <v>0</v>
      </c>
      <c r="E1655" s="23">
        <f>E1651+E1652+E1653+E1654</f>
        <v>0</v>
      </c>
      <c r="F1655" s="325"/>
      <c r="G1655" s="326"/>
      <c r="H1655" s="232"/>
      <c r="I1655" s="232"/>
    </row>
    <row r="1656" spans="1:9" ht="17.25" customHeight="1">
      <c r="A1656" s="233" t="s">
        <v>70</v>
      </c>
      <c r="B1656" s="312" t="s">
        <v>481</v>
      </c>
      <c r="C1656" s="33" t="s">
        <v>7</v>
      </c>
      <c r="D1656" s="34">
        <v>0</v>
      </c>
      <c r="E1656" s="34">
        <v>0</v>
      </c>
      <c r="F1656" s="236" t="s">
        <v>482</v>
      </c>
      <c r="G1656" s="237">
        <v>0</v>
      </c>
      <c r="H1656" s="238" t="s">
        <v>483</v>
      </c>
      <c r="I1656" s="239"/>
    </row>
    <row r="1657" spans="1:9">
      <c r="A1657" s="234"/>
      <c r="B1657" s="312"/>
      <c r="C1657" s="24" t="s">
        <v>8</v>
      </c>
      <c r="D1657" s="25">
        <v>0</v>
      </c>
      <c r="E1657" s="25">
        <v>0</v>
      </c>
      <c r="F1657" s="236"/>
      <c r="G1657" s="237"/>
      <c r="H1657" s="239"/>
      <c r="I1657" s="239"/>
    </row>
    <row r="1658" spans="1:9">
      <c r="A1658" s="234"/>
      <c r="B1658" s="312"/>
      <c r="C1658" s="24" t="s">
        <v>451</v>
      </c>
      <c r="D1658" s="25">
        <v>0</v>
      </c>
      <c r="E1658" s="25">
        <v>0</v>
      </c>
      <c r="F1658" s="236"/>
      <c r="G1658" s="237"/>
      <c r="H1658" s="239"/>
      <c r="I1658" s="239"/>
    </row>
    <row r="1659" spans="1:9">
      <c r="A1659" s="234"/>
      <c r="B1659" s="312"/>
      <c r="C1659" s="24" t="s">
        <v>291</v>
      </c>
      <c r="D1659" s="25">
        <v>0</v>
      </c>
      <c r="E1659" s="25">
        <v>0</v>
      </c>
      <c r="F1659" s="236"/>
      <c r="G1659" s="237"/>
      <c r="H1659" s="239"/>
      <c r="I1659" s="239"/>
    </row>
    <row r="1660" spans="1:9" ht="17.25" thickBot="1">
      <c r="A1660" s="235"/>
      <c r="B1660" s="312"/>
      <c r="C1660" s="24" t="s">
        <v>452</v>
      </c>
      <c r="D1660" s="25">
        <v>0</v>
      </c>
      <c r="E1660" s="25">
        <f>E1656+E1657+E1658+E1659</f>
        <v>0</v>
      </c>
      <c r="F1660" s="236"/>
      <c r="G1660" s="237"/>
      <c r="H1660" s="239"/>
      <c r="I1660" s="239"/>
    </row>
    <row r="1661" spans="1:9" ht="17.25" customHeight="1">
      <c r="A1661" s="233" t="s">
        <v>73</v>
      </c>
      <c r="B1661" s="312" t="s">
        <v>484</v>
      </c>
      <c r="C1661" s="33" t="s">
        <v>7</v>
      </c>
      <c r="D1661" s="34">
        <v>0</v>
      </c>
      <c r="E1661" s="34">
        <v>0</v>
      </c>
      <c r="F1661" s="236" t="s">
        <v>482</v>
      </c>
      <c r="G1661" s="237">
        <v>0</v>
      </c>
      <c r="H1661" s="238"/>
      <c r="I1661" s="239"/>
    </row>
    <row r="1662" spans="1:9">
      <c r="A1662" s="234"/>
      <c r="B1662" s="312"/>
      <c r="C1662" s="24" t="s">
        <v>8</v>
      </c>
      <c r="D1662" s="25">
        <v>0</v>
      </c>
      <c r="E1662" s="25">
        <v>0</v>
      </c>
      <c r="F1662" s="236"/>
      <c r="G1662" s="237"/>
      <c r="H1662" s="239"/>
      <c r="I1662" s="239"/>
    </row>
    <row r="1663" spans="1:9">
      <c r="A1663" s="234"/>
      <c r="B1663" s="312"/>
      <c r="C1663" s="24" t="s">
        <v>451</v>
      </c>
      <c r="D1663" s="25">
        <v>0</v>
      </c>
      <c r="E1663" s="25">
        <v>0</v>
      </c>
      <c r="F1663" s="236"/>
      <c r="G1663" s="237"/>
      <c r="H1663" s="239"/>
      <c r="I1663" s="239"/>
    </row>
    <row r="1664" spans="1:9">
      <c r="A1664" s="234"/>
      <c r="B1664" s="312"/>
      <c r="C1664" s="24" t="s">
        <v>291</v>
      </c>
      <c r="D1664" s="25">
        <v>0</v>
      </c>
      <c r="E1664" s="25">
        <v>0</v>
      </c>
      <c r="F1664" s="236"/>
      <c r="G1664" s="237"/>
      <c r="H1664" s="239"/>
      <c r="I1664" s="239"/>
    </row>
    <row r="1665" spans="1:9" ht="17.25" thickBot="1">
      <c r="A1665" s="235"/>
      <c r="B1665" s="312"/>
      <c r="C1665" s="24" t="s">
        <v>452</v>
      </c>
      <c r="D1665" s="25">
        <v>0</v>
      </c>
      <c r="E1665" s="25">
        <f>E1661+E1662+E1663+E1664</f>
        <v>0</v>
      </c>
      <c r="F1665" s="236"/>
      <c r="G1665" s="237"/>
      <c r="H1665" s="239"/>
      <c r="I1665" s="239"/>
    </row>
    <row r="1666" spans="1:9" ht="17.25" customHeight="1">
      <c r="A1666" s="233" t="s">
        <v>229</v>
      </c>
      <c r="B1666" s="312" t="s">
        <v>485</v>
      </c>
      <c r="C1666" s="33" t="s">
        <v>7</v>
      </c>
      <c r="D1666" s="34">
        <v>0</v>
      </c>
      <c r="E1666" s="34">
        <v>0</v>
      </c>
      <c r="F1666" s="236" t="s">
        <v>482</v>
      </c>
      <c r="G1666" s="237">
        <v>0</v>
      </c>
      <c r="H1666" s="238"/>
      <c r="I1666" s="239"/>
    </row>
    <row r="1667" spans="1:9">
      <c r="A1667" s="234"/>
      <c r="B1667" s="312"/>
      <c r="C1667" s="24" t="s">
        <v>8</v>
      </c>
      <c r="D1667" s="25">
        <v>0</v>
      </c>
      <c r="E1667" s="25">
        <v>0</v>
      </c>
      <c r="F1667" s="236"/>
      <c r="G1667" s="237"/>
      <c r="H1667" s="239"/>
      <c r="I1667" s="239"/>
    </row>
    <row r="1668" spans="1:9">
      <c r="A1668" s="234"/>
      <c r="B1668" s="312"/>
      <c r="C1668" s="24" t="s">
        <v>451</v>
      </c>
      <c r="D1668" s="25">
        <v>0</v>
      </c>
      <c r="E1668" s="25">
        <v>0</v>
      </c>
      <c r="F1668" s="236"/>
      <c r="G1668" s="237"/>
      <c r="H1668" s="239"/>
      <c r="I1668" s="239"/>
    </row>
    <row r="1669" spans="1:9">
      <c r="A1669" s="234"/>
      <c r="B1669" s="312"/>
      <c r="C1669" s="24" t="s">
        <v>291</v>
      </c>
      <c r="D1669" s="25">
        <v>0</v>
      </c>
      <c r="E1669" s="25">
        <v>0</v>
      </c>
      <c r="F1669" s="236"/>
      <c r="G1669" s="237"/>
      <c r="H1669" s="239"/>
      <c r="I1669" s="239"/>
    </row>
    <row r="1670" spans="1:9" ht="17.25" thickBot="1">
      <c r="A1670" s="235"/>
      <c r="B1670" s="312"/>
      <c r="C1670" s="24" t="s">
        <v>452</v>
      </c>
      <c r="D1670" s="25">
        <v>0</v>
      </c>
      <c r="E1670" s="25">
        <f>E1666+E1667+E1668+E1669</f>
        <v>0</v>
      </c>
      <c r="F1670" s="236"/>
      <c r="G1670" s="237"/>
      <c r="H1670" s="239"/>
      <c r="I1670" s="239"/>
    </row>
    <row r="1671" spans="1:9" ht="17.25" customHeight="1">
      <c r="A1671" s="233" t="s">
        <v>234</v>
      </c>
      <c r="B1671" s="312" t="s">
        <v>486</v>
      </c>
      <c r="C1671" s="33" t="s">
        <v>7</v>
      </c>
      <c r="D1671" s="34">
        <v>0</v>
      </c>
      <c r="E1671" s="34">
        <v>0</v>
      </c>
      <c r="F1671" s="236" t="s">
        <v>482</v>
      </c>
      <c r="G1671" s="237">
        <v>0</v>
      </c>
      <c r="H1671" s="238"/>
      <c r="I1671" s="239"/>
    </row>
    <row r="1672" spans="1:9">
      <c r="A1672" s="234"/>
      <c r="B1672" s="312"/>
      <c r="C1672" s="24" t="s">
        <v>8</v>
      </c>
      <c r="D1672" s="25">
        <v>0</v>
      </c>
      <c r="E1672" s="25">
        <v>0</v>
      </c>
      <c r="F1672" s="236"/>
      <c r="G1672" s="237"/>
      <c r="H1672" s="239"/>
      <c r="I1672" s="239"/>
    </row>
    <row r="1673" spans="1:9">
      <c r="A1673" s="234"/>
      <c r="B1673" s="312"/>
      <c r="C1673" s="24" t="s">
        <v>451</v>
      </c>
      <c r="D1673" s="25">
        <v>0</v>
      </c>
      <c r="E1673" s="25">
        <v>0</v>
      </c>
      <c r="F1673" s="236"/>
      <c r="G1673" s="237"/>
      <c r="H1673" s="239"/>
      <c r="I1673" s="239"/>
    </row>
    <row r="1674" spans="1:9">
      <c r="A1674" s="234"/>
      <c r="B1674" s="312"/>
      <c r="C1674" s="24" t="s">
        <v>291</v>
      </c>
      <c r="D1674" s="25">
        <v>0</v>
      </c>
      <c r="E1674" s="25">
        <v>0</v>
      </c>
      <c r="F1674" s="236"/>
      <c r="G1674" s="237"/>
      <c r="H1674" s="239"/>
      <c r="I1674" s="239"/>
    </row>
    <row r="1675" spans="1:9" ht="17.25" thickBot="1">
      <c r="A1675" s="235"/>
      <c r="B1675" s="312"/>
      <c r="C1675" s="24" t="s">
        <v>11</v>
      </c>
      <c r="D1675" s="25">
        <v>0</v>
      </c>
      <c r="E1675" s="25">
        <f>E1671+E1672+E1673+E1674</f>
        <v>0</v>
      </c>
      <c r="F1675" s="236"/>
      <c r="G1675" s="237"/>
      <c r="H1675" s="239"/>
      <c r="I1675" s="239"/>
    </row>
    <row r="1676" spans="1:9" ht="17.25" customHeight="1">
      <c r="A1676" s="233" t="s">
        <v>29</v>
      </c>
      <c r="B1676" s="316" t="s">
        <v>487</v>
      </c>
      <c r="C1676" s="20" t="s">
        <v>7</v>
      </c>
      <c r="D1676" s="21">
        <v>0</v>
      </c>
      <c r="E1676" s="21">
        <v>0</v>
      </c>
      <c r="F1676" s="325"/>
      <c r="G1676" s="326"/>
      <c r="H1676" s="316"/>
      <c r="I1676" s="232"/>
    </row>
    <row r="1677" spans="1:9" ht="17.25" customHeight="1">
      <c r="A1677" s="234"/>
      <c r="B1677" s="316"/>
      <c r="C1677" s="18" t="s">
        <v>8</v>
      </c>
      <c r="D1677" s="23">
        <v>0</v>
      </c>
      <c r="E1677" s="23">
        <v>0</v>
      </c>
      <c r="F1677" s="325"/>
      <c r="G1677" s="326"/>
      <c r="H1677" s="232"/>
      <c r="I1677" s="232"/>
    </row>
    <row r="1678" spans="1:9" ht="17.25" customHeight="1">
      <c r="A1678" s="234"/>
      <c r="B1678" s="316"/>
      <c r="C1678" s="18" t="s">
        <v>9</v>
      </c>
      <c r="D1678" s="23">
        <v>0</v>
      </c>
      <c r="E1678" s="23">
        <v>0</v>
      </c>
      <c r="F1678" s="325"/>
      <c r="G1678" s="326"/>
      <c r="H1678" s="232"/>
      <c r="I1678" s="232"/>
    </row>
    <row r="1679" spans="1:9" ht="17.25" customHeight="1">
      <c r="A1679" s="234"/>
      <c r="B1679" s="316"/>
      <c r="C1679" s="18" t="s">
        <v>10</v>
      </c>
      <c r="D1679" s="23">
        <v>0</v>
      </c>
      <c r="E1679" s="23">
        <v>0</v>
      </c>
      <c r="F1679" s="325"/>
      <c r="G1679" s="326"/>
      <c r="H1679" s="232"/>
      <c r="I1679" s="232"/>
    </row>
    <row r="1680" spans="1:9" ht="17.25" customHeight="1" thickBot="1">
      <c r="A1680" s="235"/>
      <c r="B1680" s="316"/>
      <c r="C1680" s="18" t="s">
        <v>452</v>
      </c>
      <c r="D1680" s="23">
        <v>0</v>
      </c>
      <c r="E1680" s="23">
        <f>E1676+E1677+E1678+E1679</f>
        <v>0</v>
      </c>
      <c r="F1680" s="325"/>
      <c r="G1680" s="326"/>
      <c r="H1680" s="232"/>
      <c r="I1680" s="232"/>
    </row>
    <row r="1681" spans="1:9" ht="17.25" customHeight="1">
      <c r="A1681" s="233" t="s">
        <v>488</v>
      </c>
      <c r="B1681" s="312" t="s">
        <v>489</v>
      </c>
      <c r="C1681" s="33" t="s">
        <v>7</v>
      </c>
      <c r="D1681" s="34">
        <v>0</v>
      </c>
      <c r="E1681" s="34">
        <v>0</v>
      </c>
      <c r="F1681" s="236" t="s">
        <v>490</v>
      </c>
      <c r="G1681" s="237" t="s">
        <v>491</v>
      </c>
      <c r="H1681" s="238"/>
      <c r="I1681" s="239"/>
    </row>
    <row r="1682" spans="1:9">
      <c r="A1682" s="234"/>
      <c r="B1682" s="312"/>
      <c r="C1682" s="24" t="s">
        <v>8</v>
      </c>
      <c r="D1682" s="25">
        <v>0</v>
      </c>
      <c r="E1682" s="25">
        <v>0</v>
      </c>
      <c r="F1682" s="236"/>
      <c r="G1682" s="237"/>
      <c r="H1682" s="239"/>
      <c r="I1682" s="239"/>
    </row>
    <row r="1683" spans="1:9">
      <c r="A1683" s="234"/>
      <c r="B1683" s="312"/>
      <c r="C1683" s="24" t="s">
        <v>451</v>
      </c>
      <c r="D1683" s="25">
        <v>0</v>
      </c>
      <c r="E1683" s="25">
        <v>0</v>
      </c>
      <c r="F1683" s="236"/>
      <c r="G1683" s="237"/>
      <c r="H1683" s="239"/>
      <c r="I1683" s="239"/>
    </row>
    <row r="1684" spans="1:9">
      <c r="A1684" s="234"/>
      <c r="B1684" s="312"/>
      <c r="C1684" s="24" t="s">
        <v>291</v>
      </c>
      <c r="D1684" s="25">
        <v>0</v>
      </c>
      <c r="E1684" s="25">
        <v>0</v>
      </c>
      <c r="F1684" s="236"/>
      <c r="G1684" s="237"/>
      <c r="H1684" s="239"/>
      <c r="I1684" s="239"/>
    </row>
    <row r="1685" spans="1:9" ht="17.25" thickBot="1">
      <c r="A1685" s="235"/>
      <c r="B1685" s="312"/>
      <c r="C1685" s="24" t="s">
        <v>452</v>
      </c>
      <c r="D1685" s="25">
        <v>0</v>
      </c>
      <c r="E1685" s="25">
        <f>E1681+E1682+E1683+E1684</f>
        <v>0</v>
      </c>
      <c r="F1685" s="236"/>
      <c r="G1685" s="237"/>
      <c r="H1685" s="239"/>
      <c r="I1685" s="239"/>
    </row>
    <row r="1686" spans="1:9" ht="17.25" customHeight="1">
      <c r="A1686" s="233" t="s">
        <v>254</v>
      </c>
      <c r="B1686" s="312" t="s">
        <v>492</v>
      </c>
      <c r="C1686" s="33" t="s">
        <v>7</v>
      </c>
      <c r="D1686" s="34">
        <v>0</v>
      </c>
      <c r="E1686" s="34">
        <v>0</v>
      </c>
      <c r="F1686" s="236" t="s">
        <v>493</v>
      </c>
      <c r="G1686" s="237" t="s">
        <v>494</v>
      </c>
      <c r="H1686" s="238"/>
      <c r="I1686" s="239"/>
    </row>
    <row r="1687" spans="1:9">
      <c r="A1687" s="234"/>
      <c r="B1687" s="312"/>
      <c r="C1687" s="24" t="s">
        <v>8</v>
      </c>
      <c r="D1687" s="25">
        <v>0</v>
      </c>
      <c r="E1687" s="25">
        <v>0</v>
      </c>
      <c r="F1687" s="236"/>
      <c r="G1687" s="237"/>
      <c r="H1687" s="239"/>
      <c r="I1687" s="239"/>
    </row>
    <row r="1688" spans="1:9">
      <c r="A1688" s="234"/>
      <c r="B1688" s="312"/>
      <c r="C1688" s="24" t="s">
        <v>451</v>
      </c>
      <c r="D1688" s="25">
        <v>0</v>
      </c>
      <c r="E1688" s="25">
        <v>0</v>
      </c>
      <c r="F1688" s="236"/>
      <c r="G1688" s="237"/>
      <c r="H1688" s="239"/>
      <c r="I1688" s="239"/>
    </row>
    <row r="1689" spans="1:9">
      <c r="A1689" s="234"/>
      <c r="B1689" s="312"/>
      <c r="C1689" s="24" t="s">
        <v>291</v>
      </c>
      <c r="D1689" s="25">
        <v>0</v>
      </c>
      <c r="E1689" s="25">
        <v>0</v>
      </c>
      <c r="F1689" s="236"/>
      <c r="G1689" s="237"/>
      <c r="H1689" s="239"/>
      <c r="I1689" s="239"/>
    </row>
    <row r="1690" spans="1:9" ht="17.25" thickBot="1">
      <c r="A1690" s="235"/>
      <c r="B1690" s="312"/>
      <c r="C1690" s="24" t="s">
        <v>452</v>
      </c>
      <c r="D1690" s="25">
        <v>0</v>
      </c>
      <c r="E1690" s="25">
        <f>E1686+E1687+E1688+E1689</f>
        <v>0</v>
      </c>
      <c r="F1690" s="236"/>
      <c r="G1690" s="237"/>
      <c r="H1690" s="239"/>
      <c r="I1690" s="239"/>
    </row>
    <row r="1691" spans="1:9" ht="17.25" customHeight="1">
      <c r="A1691" s="233" t="s">
        <v>495</v>
      </c>
      <c r="B1691" s="316" t="s">
        <v>496</v>
      </c>
      <c r="C1691" s="20" t="s">
        <v>7</v>
      </c>
      <c r="D1691" s="21">
        <v>0</v>
      </c>
      <c r="E1691" s="21">
        <v>0</v>
      </c>
      <c r="F1691" s="325"/>
      <c r="G1691" s="326"/>
      <c r="H1691" s="316"/>
      <c r="I1691" s="232"/>
    </row>
    <row r="1692" spans="1:9" ht="17.25" customHeight="1">
      <c r="A1692" s="234"/>
      <c r="B1692" s="316"/>
      <c r="C1692" s="18" t="s">
        <v>8</v>
      </c>
      <c r="D1692" s="23">
        <v>0</v>
      </c>
      <c r="E1692" s="23">
        <v>0</v>
      </c>
      <c r="F1692" s="325"/>
      <c r="G1692" s="326"/>
      <c r="H1692" s="232"/>
      <c r="I1692" s="232"/>
    </row>
    <row r="1693" spans="1:9" ht="17.25" customHeight="1">
      <c r="A1693" s="234"/>
      <c r="B1693" s="316"/>
      <c r="C1693" s="18" t="s">
        <v>451</v>
      </c>
      <c r="D1693" s="23">
        <v>0</v>
      </c>
      <c r="E1693" s="23">
        <v>0</v>
      </c>
      <c r="F1693" s="325"/>
      <c r="G1693" s="326"/>
      <c r="H1693" s="232"/>
      <c r="I1693" s="232"/>
    </row>
    <row r="1694" spans="1:9" ht="17.25" customHeight="1">
      <c r="A1694" s="234"/>
      <c r="B1694" s="316"/>
      <c r="C1694" s="18" t="s">
        <v>291</v>
      </c>
      <c r="D1694" s="23">
        <v>0</v>
      </c>
      <c r="E1694" s="23">
        <v>0</v>
      </c>
      <c r="F1694" s="325"/>
      <c r="G1694" s="326"/>
      <c r="H1694" s="232"/>
      <c r="I1694" s="232"/>
    </row>
    <row r="1695" spans="1:9" ht="17.25" customHeight="1" thickBot="1">
      <c r="A1695" s="235"/>
      <c r="B1695" s="316"/>
      <c r="C1695" s="18" t="s">
        <v>452</v>
      </c>
      <c r="D1695" s="23">
        <v>0</v>
      </c>
      <c r="E1695" s="23">
        <f>E1691+E1692+E1693+E1694</f>
        <v>0</v>
      </c>
      <c r="F1695" s="325"/>
      <c r="G1695" s="326"/>
      <c r="H1695" s="232"/>
      <c r="I1695" s="232"/>
    </row>
    <row r="1696" spans="1:9" ht="17.25" customHeight="1">
      <c r="A1696" s="233" t="s">
        <v>497</v>
      </c>
      <c r="B1696" s="312" t="s">
        <v>498</v>
      </c>
      <c r="C1696" s="33" t="s">
        <v>7</v>
      </c>
      <c r="D1696" s="34">
        <v>0</v>
      </c>
      <c r="E1696" s="34">
        <v>0</v>
      </c>
      <c r="F1696" s="236" t="s">
        <v>499</v>
      </c>
      <c r="G1696" s="237">
        <v>0</v>
      </c>
      <c r="H1696" s="238" t="s">
        <v>500</v>
      </c>
      <c r="I1696" s="239"/>
    </row>
    <row r="1697" spans="1:9">
      <c r="A1697" s="234"/>
      <c r="B1697" s="312"/>
      <c r="C1697" s="24" t="s">
        <v>8</v>
      </c>
      <c r="D1697" s="25">
        <v>0</v>
      </c>
      <c r="E1697" s="25">
        <v>0</v>
      </c>
      <c r="F1697" s="236"/>
      <c r="G1697" s="237"/>
      <c r="H1697" s="239"/>
      <c r="I1697" s="239"/>
    </row>
    <row r="1698" spans="1:9">
      <c r="A1698" s="234"/>
      <c r="B1698" s="312"/>
      <c r="C1698" s="24" t="s">
        <v>451</v>
      </c>
      <c r="D1698" s="25">
        <v>0</v>
      </c>
      <c r="E1698" s="25">
        <v>0</v>
      </c>
      <c r="F1698" s="236"/>
      <c r="G1698" s="237"/>
      <c r="H1698" s="239"/>
      <c r="I1698" s="239"/>
    </row>
    <row r="1699" spans="1:9">
      <c r="A1699" s="234"/>
      <c r="B1699" s="312"/>
      <c r="C1699" s="24" t="s">
        <v>291</v>
      </c>
      <c r="D1699" s="25">
        <v>0</v>
      </c>
      <c r="E1699" s="25">
        <v>0</v>
      </c>
      <c r="F1699" s="236"/>
      <c r="G1699" s="237"/>
      <c r="H1699" s="239"/>
      <c r="I1699" s="239"/>
    </row>
    <row r="1700" spans="1:9" ht="17.25" thickBot="1">
      <c r="A1700" s="235"/>
      <c r="B1700" s="312"/>
      <c r="C1700" s="24" t="s">
        <v>452</v>
      </c>
      <c r="D1700" s="25">
        <v>0</v>
      </c>
      <c r="E1700" s="25">
        <f>E1696+E1697+E1698+E1699</f>
        <v>0</v>
      </c>
      <c r="F1700" s="236"/>
      <c r="G1700" s="237"/>
      <c r="H1700" s="239"/>
      <c r="I1700" s="239"/>
    </row>
    <row r="1701" spans="1:9" ht="18" customHeight="1">
      <c r="A1701" s="233" t="s">
        <v>501</v>
      </c>
      <c r="B1701" s="316" t="s">
        <v>502</v>
      </c>
      <c r="C1701" s="20" t="s">
        <v>7</v>
      </c>
      <c r="D1701" s="21">
        <v>0</v>
      </c>
      <c r="E1701" s="21">
        <v>0</v>
      </c>
      <c r="F1701" s="325"/>
      <c r="G1701" s="326"/>
      <c r="H1701" s="316"/>
      <c r="I1701" s="232"/>
    </row>
    <row r="1702" spans="1:9" ht="17.25">
      <c r="A1702" s="234"/>
      <c r="B1702" s="316"/>
      <c r="C1702" s="18" t="s">
        <v>8</v>
      </c>
      <c r="D1702" s="23">
        <v>0</v>
      </c>
      <c r="E1702" s="23">
        <v>0</v>
      </c>
      <c r="F1702" s="325"/>
      <c r="G1702" s="326"/>
      <c r="H1702" s="232"/>
      <c r="I1702" s="232"/>
    </row>
    <row r="1703" spans="1:9" ht="17.25">
      <c r="A1703" s="234"/>
      <c r="B1703" s="316"/>
      <c r="C1703" s="18" t="s">
        <v>451</v>
      </c>
      <c r="D1703" s="23">
        <v>0</v>
      </c>
      <c r="E1703" s="23">
        <v>0</v>
      </c>
      <c r="F1703" s="325"/>
      <c r="G1703" s="326"/>
      <c r="H1703" s="232"/>
      <c r="I1703" s="232"/>
    </row>
    <row r="1704" spans="1:9" ht="17.25">
      <c r="A1704" s="234"/>
      <c r="B1704" s="316"/>
      <c r="C1704" s="18" t="s">
        <v>291</v>
      </c>
      <c r="D1704" s="23">
        <v>0</v>
      </c>
      <c r="E1704" s="23">
        <v>0</v>
      </c>
      <c r="F1704" s="325"/>
      <c r="G1704" s="326"/>
      <c r="H1704" s="232"/>
      <c r="I1704" s="232"/>
    </row>
    <row r="1705" spans="1:9" ht="18" thickBot="1">
      <c r="A1705" s="235"/>
      <c r="B1705" s="316"/>
      <c r="C1705" s="18" t="s">
        <v>452</v>
      </c>
      <c r="D1705" s="23">
        <v>0</v>
      </c>
      <c r="E1705" s="23">
        <f>E1701+E1702+E1703+E1704</f>
        <v>0</v>
      </c>
      <c r="F1705" s="325"/>
      <c r="G1705" s="326"/>
      <c r="H1705" s="232"/>
      <c r="I1705" s="232"/>
    </row>
    <row r="1706" spans="1:9" ht="17.25" customHeight="1">
      <c r="A1706" s="233" t="s">
        <v>503</v>
      </c>
      <c r="B1706" s="312" t="s">
        <v>504</v>
      </c>
      <c r="C1706" s="33" t="s">
        <v>7</v>
      </c>
      <c r="D1706" s="34">
        <v>0</v>
      </c>
      <c r="E1706" s="34">
        <v>0</v>
      </c>
      <c r="F1706" s="236" t="s">
        <v>499</v>
      </c>
      <c r="G1706" s="237" t="s">
        <v>505</v>
      </c>
      <c r="H1706" s="238"/>
      <c r="I1706" s="239"/>
    </row>
    <row r="1707" spans="1:9">
      <c r="A1707" s="234"/>
      <c r="B1707" s="312"/>
      <c r="C1707" s="24" t="s">
        <v>8</v>
      </c>
      <c r="D1707" s="25">
        <v>0</v>
      </c>
      <c r="E1707" s="25">
        <v>0</v>
      </c>
      <c r="F1707" s="236"/>
      <c r="G1707" s="237"/>
      <c r="H1707" s="239"/>
      <c r="I1707" s="239"/>
    </row>
    <row r="1708" spans="1:9">
      <c r="A1708" s="234"/>
      <c r="B1708" s="312"/>
      <c r="C1708" s="24" t="s">
        <v>451</v>
      </c>
      <c r="D1708" s="25">
        <v>0</v>
      </c>
      <c r="E1708" s="25">
        <v>0</v>
      </c>
      <c r="F1708" s="236"/>
      <c r="G1708" s="237"/>
      <c r="H1708" s="239"/>
      <c r="I1708" s="239"/>
    </row>
    <row r="1709" spans="1:9">
      <c r="A1709" s="234"/>
      <c r="B1709" s="312"/>
      <c r="C1709" s="24" t="s">
        <v>291</v>
      </c>
      <c r="D1709" s="25">
        <v>0</v>
      </c>
      <c r="E1709" s="25">
        <v>0</v>
      </c>
      <c r="F1709" s="236"/>
      <c r="G1709" s="237"/>
      <c r="H1709" s="239"/>
      <c r="I1709" s="239"/>
    </row>
    <row r="1710" spans="1:9" ht="17.25" thickBot="1">
      <c r="A1710" s="235"/>
      <c r="B1710" s="312"/>
      <c r="C1710" s="24" t="s">
        <v>452</v>
      </c>
      <c r="D1710" s="25">
        <v>0</v>
      </c>
      <c r="E1710" s="25">
        <f>E1706+E1707+E1708+E1709</f>
        <v>0</v>
      </c>
      <c r="F1710" s="236"/>
      <c r="G1710" s="237"/>
      <c r="H1710" s="239"/>
      <c r="I1710" s="239"/>
    </row>
    <row r="1711" spans="1:9" ht="16.5" customHeight="1">
      <c r="A1711" s="233" t="s">
        <v>506</v>
      </c>
      <c r="B1711" s="312" t="s">
        <v>507</v>
      </c>
      <c r="C1711" s="33" t="s">
        <v>7</v>
      </c>
      <c r="D1711" s="34">
        <v>0</v>
      </c>
      <c r="E1711" s="34">
        <v>0</v>
      </c>
      <c r="F1711" s="236" t="s">
        <v>508</v>
      </c>
      <c r="G1711" s="237" t="s">
        <v>509</v>
      </c>
      <c r="H1711" s="238"/>
      <c r="I1711" s="239"/>
    </row>
    <row r="1712" spans="1:9">
      <c r="A1712" s="234"/>
      <c r="B1712" s="312"/>
      <c r="C1712" s="24" t="s">
        <v>8</v>
      </c>
      <c r="D1712" s="25">
        <v>0</v>
      </c>
      <c r="E1712" s="25">
        <v>0</v>
      </c>
      <c r="F1712" s="236"/>
      <c r="G1712" s="237"/>
      <c r="H1712" s="239"/>
      <c r="I1712" s="239"/>
    </row>
    <row r="1713" spans="1:9">
      <c r="A1713" s="234"/>
      <c r="B1713" s="312"/>
      <c r="C1713" s="24" t="s">
        <v>451</v>
      </c>
      <c r="D1713" s="25">
        <v>0</v>
      </c>
      <c r="E1713" s="25">
        <v>0</v>
      </c>
      <c r="F1713" s="236"/>
      <c r="G1713" s="237"/>
      <c r="H1713" s="239"/>
      <c r="I1713" s="239"/>
    </row>
    <row r="1714" spans="1:9">
      <c r="A1714" s="234"/>
      <c r="B1714" s="312"/>
      <c r="C1714" s="24" t="s">
        <v>291</v>
      </c>
      <c r="D1714" s="25">
        <v>0</v>
      </c>
      <c r="E1714" s="25">
        <v>0</v>
      </c>
      <c r="F1714" s="236"/>
      <c r="G1714" s="237"/>
      <c r="H1714" s="239"/>
      <c r="I1714" s="239"/>
    </row>
    <row r="1715" spans="1:9" ht="17.25" thickBot="1">
      <c r="A1715" s="235"/>
      <c r="B1715" s="312"/>
      <c r="C1715" s="24" t="s">
        <v>452</v>
      </c>
      <c r="D1715" s="25">
        <v>0</v>
      </c>
      <c r="E1715" s="25">
        <f>E1711+E1712+E1713+E1714</f>
        <v>0</v>
      </c>
      <c r="F1715" s="236"/>
      <c r="G1715" s="237"/>
      <c r="H1715" s="239"/>
      <c r="I1715" s="239"/>
    </row>
    <row r="1716" spans="1:9" ht="16.5" customHeight="1">
      <c r="A1716" s="233" t="s">
        <v>510</v>
      </c>
      <c r="B1716" s="312" t="s">
        <v>511</v>
      </c>
      <c r="C1716" s="33" t="s">
        <v>7</v>
      </c>
      <c r="D1716" s="34">
        <v>0</v>
      </c>
      <c r="E1716" s="34">
        <v>0</v>
      </c>
      <c r="F1716" s="236" t="s">
        <v>512</v>
      </c>
      <c r="G1716" s="237" t="s">
        <v>513</v>
      </c>
      <c r="H1716" s="238"/>
      <c r="I1716" s="239"/>
    </row>
    <row r="1717" spans="1:9">
      <c r="A1717" s="234"/>
      <c r="B1717" s="312"/>
      <c r="C1717" s="24" t="s">
        <v>8</v>
      </c>
      <c r="D1717" s="25">
        <v>0</v>
      </c>
      <c r="E1717" s="25">
        <v>0</v>
      </c>
      <c r="F1717" s="236"/>
      <c r="G1717" s="237"/>
      <c r="H1717" s="239"/>
      <c r="I1717" s="239"/>
    </row>
    <row r="1718" spans="1:9">
      <c r="A1718" s="234"/>
      <c r="B1718" s="312"/>
      <c r="C1718" s="24" t="s">
        <v>451</v>
      </c>
      <c r="D1718" s="25">
        <v>0</v>
      </c>
      <c r="E1718" s="25">
        <v>0</v>
      </c>
      <c r="F1718" s="236"/>
      <c r="G1718" s="237"/>
      <c r="H1718" s="239"/>
      <c r="I1718" s="239"/>
    </row>
    <row r="1719" spans="1:9">
      <c r="A1719" s="234"/>
      <c r="B1719" s="312"/>
      <c r="C1719" s="24" t="s">
        <v>291</v>
      </c>
      <c r="D1719" s="25">
        <v>0</v>
      </c>
      <c r="E1719" s="25">
        <v>0</v>
      </c>
      <c r="F1719" s="236"/>
      <c r="G1719" s="237"/>
      <c r="H1719" s="239"/>
      <c r="I1719" s="239"/>
    </row>
    <row r="1720" spans="1:9" ht="17.25" thickBot="1">
      <c r="A1720" s="235"/>
      <c r="B1720" s="312"/>
      <c r="C1720" s="24" t="s">
        <v>452</v>
      </c>
      <c r="D1720" s="25">
        <v>0</v>
      </c>
      <c r="E1720" s="25">
        <f>E1716+E1717+E1718+E1719</f>
        <v>0</v>
      </c>
      <c r="F1720" s="236"/>
      <c r="G1720" s="237"/>
      <c r="H1720" s="239"/>
      <c r="I1720" s="239"/>
    </row>
    <row r="1721" spans="1:9" ht="17.25" customHeight="1">
      <c r="A1721" s="228" t="s">
        <v>514</v>
      </c>
      <c r="B1721" s="229"/>
      <c r="C1721" s="20" t="s">
        <v>7</v>
      </c>
      <c r="D1721" s="21">
        <v>0</v>
      </c>
      <c r="E1721" s="21">
        <v>0</v>
      </c>
      <c r="F1721" s="230"/>
      <c r="G1721" s="231"/>
      <c r="H1721" s="232"/>
      <c r="I1721" s="232"/>
    </row>
    <row r="1722" spans="1:9" ht="17.25" customHeight="1">
      <c r="A1722" s="228"/>
      <c r="B1722" s="229"/>
      <c r="C1722" s="20" t="s">
        <v>8</v>
      </c>
      <c r="D1722" s="21">
        <v>0</v>
      </c>
      <c r="E1722" s="21">
        <v>0</v>
      </c>
      <c r="F1722" s="230"/>
      <c r="G1722" s="231"/>
      <c r="H1722" s="232"/>
      <c r="I1722" s="232"/>
    </row>
    <row r="1723" spans="1:9" ht="17.25" customHeight="1">
      <c r="A1723" s="228"/>
      <c r="B1723" s="229"/>
      <c r="C1723" s="20" t="s">
        <v>451</v>
      </c>
      <c r="D1723" s="21">
        <v>0</v>
      </c>
      <c r="E1723" s="21">
        <v>0</v>
      </c>
      <c r="F1723" s="230"/>
      <c r="G1723" s="231"/>
      <c r="H1723" s="232"/>
      <c r="I1723" s="232"/>
    </row>
    <row r="1724" spans="1:9" ht="17.25" customHeight="1">
      <c r="A1724" s="228"/>
      <c r="B1724" s="229"/>
      <c r="C1724" s="20" t="s">
        <v>291</v>
      </c>
      <c r="D1724" s="21">
        <v>0</v>
      </c>
      <c r="E1724" s="21">
        <v>0</v>
      </c>
      <c r="F1724" s="230"/>
      <c r="G1724" s="231"/>
      <c r="H1724" s="232"/>
      <c r="I1724" s="232"/>
    </row>
    <row r="1725" spans="1:9" ht="17.25" customHeight="1">
      <c r="A1725" s="228"/>
      <c r="B1725" s="229"/>
      <c r="C1725" s="76" t="s">
        <v>452</v>
      </c>
      <c r="D1725" s="77">
        <v>0</v>
      </c>
      <c r="E1725" s="77">
        <f>E1721+E1722+E1723+E1724</f>
        <v>0</v>
      </c>
      <c r="F1725" s="342"/>
      <c r="G1725" s="343"/>
      <c r="H1725" s="344"/>
      <c r="I1725" s="344"/>
    </row>
    <row r="1726" spans="1:9" ht="17.25" customHeight="1">
      <c r="A1726" s="61"/>
      <c r="B1726" s="61"/>
      <c r="C1726" s="27"/>
      <c r="D1726" s="21"/>
      <c r="E1726" s="21"/>
      <c r="F1726" s="53"/>
      <c r="G1726" s="54"/>
      <c r="H1726" s="26"/>
      <c r="I1726" s="26"/>
    </row>
    <row r="1727" spans="1:9" ht="17.25" customHeight="1">
      <c r="A1727" s="323" t="s">
        <v>617</v>
      </c>
      <c r="B1727" s="406"/>
      <c r="C1727" s="406"/>
      <c r="D1727" s="406"/>
      <c r="E1727" s="406"/>
      <c r="F1727" s="406"/>
      <c r="G1727" s="406"/>
      <c r="H1727" s="406"/>
      <c r="I1727" s="324"/>
    </row>
    <row r="1728" spans="1:9" ht="17.25" customHeight="1">
      <c r="A1728" s="307" t="s">
        <v>517</v>
      </c>
      <c r="B1728" s="307"/>
      <c r="C1728" s="307"/>
      <c r="D1728" s="307"/>
      <c r="E1728" s="307"/>
      <c r="F1728" s="307"/>
      <c r="G1728" s="307"/>
      <c r="H1728" s="307"/>
      <c r="I1728" s="307"/>
    </row>
    <row r="1729" spans="1:9" ht="36" customHeight="1">
      <c r="A1729" s="337" t="s">
        <v>518</v>
      </c>
      <c r="B1729" s="338"/>
      <c r="C1729" s="338"/>
      <c r="D1729" s="338"/>
      <c r="E1729" s="338"/>
      <c r="F1729" s="338"/>
      <c r="G1729" s="338"/>
      <c r="H1729" s="338"/>
      <c r="I1729" s="339"/>
    </row>
    <row r="1730" spans="1:9" ht="18" thickBot="1">
      <c r="A1730" s="16"/>
      <c r="B1730" s="17"/>
      <c r="C1730" s="18"/>
      <c r="D1730" s="16"/>
      <c r="E1730" s="16"/>
      <c r="F1730" s="61"/>
      <c r="G1730" s="61"/>
      <c r="H1730" s="323"/>
      <c r="I1730" s="324"/>
    </row>
    <row r="1731" spans="1:9" ht="17.25" customHeight="1">
      <c r="A1731" s="233"/>
      <c r="B1731" s="316" t="s">
        <v>519</v>
      </c>
      <c r="C1731" s="18" t="s">
        <v>7</v>
      </c>
      <c r="D1731" s="23">
        <v>2500</v>
      </c>
      <c r="E1731" s="23">
        <v>145.72</v>
      </c>
      <c r="F1731" s="325"/>
      <c r="G1731" s="326"/>
      <c r="H1731" s="316"/>
      <c r="I1731" s="316"/>
    </row>
    <row r="1732" spans="1:9" ht="17.25">
      <c r="A1732" s="234"/>
      <c r="B1732" s="316"/>
      <c r="C1732" s="18" t="s">
        <v>8</v>
      </c>
      <c r="D1732" s="23">
        <v>500</v>
      </c>
      <c r="E1732" s="23">
        <v>145.72</v>
      </c>
      <c r="F1732" s="325"/>
      <c r="G1732" s="326"/>
      <c r="H1732" s="316"/>
      <c r="I1732" s="316"/>
    </row>
    <row r="1733" spans="1:9" ht="17.25">
      <c r="A1733" s="234"/>
      <c r="B1733" s="316"/>
      <c r="C1733" s="18" t="s">
        <v>451</v>
      </c>
      <c r="D1733" s="23">
        <v>2000</v>
      </c>
      <c r="E1733" s="23">
        <v>0</v>
      </c>
      <c r="F1733" s="325"/>
      <c r="G1733" s="326"/>
      <c r="H1733" s="316"/>
      <c r="I1733" s="316"/>
    </row>
    <row r="1734" spans="1:9" ht="17.25">
      <c r="A1734" s="234"/>
      <c r="B1734" s="316"/>
      <c r="C1734" s="18" t="s">
        <v>291</v>
      </c>
      <c r="D1734" s="23"/>
      <c r="E1734" s="23"/>
      <c r="F1734" s="325"/>
      <c r="G1734" s="326"/>
      <c r="H1734" s="316"/>
      <c r="I1734" s="316"/>
    </row>
    <row r="1735" spans="1:9" ht="16.5" customHeight="1" thickBot="1">
      <c r="A1735" s="235"/>
      <c r="B1735" s="316"/>
      <c r="C1735" s="18" t="s">
        <v>452</v>
      </c>
      <c r="D1735" s="23">
        <v>0</v>
      </c>
      <c r="E1735" s="23">
        <v>0</v>
      </c>
      <c r="F1735" s="325"/>
      <c r="G1735" s="326"/>
      <c r="H1735" s="316"/>
      <c r="I1735" s="316"/>
    </row>
    <row r="1736" spans="1:9" ht="87" thickBot="1">
      <c r="A1736" s="168"/>
      <c r="B1736" s="177" t="s">
        <v>520</v>
      </c>
      <c r="C1736" s="183"/>
      <c r="D1736" s="21"/>
      <c r="E1736" s="21"/>
      <c r="F1736" s="175"/>
      <c r="G1736" s="176"/>
      <c r="H1736" s="316"/>
      <c r="I1736" s="232"/>
    </row>
    <row r="1737" spans="1:9" ht="16.5" customHeight="1">
      <c r="A1737" s="233" t="s">
        <v>12</v>
      </c>
      <c r="B1737" s="312" t="s">
        <v>521</v>
      </c>
      <c r="C1737" s="33" t="s">
        <v>7</v>
      </c>
      <c r="D1737" s="34">
        <v>1111.8</v>
      </c>
      <c r="E1737" s="34">
        <v>0</v>
      </c>
      <c r="F1737" s="236" t="s">
        <v>522</v>
      </c>
      <c r="G1737" s="237"/>
      <c r="H1737" s="238" t="s">
        <v>523</v>
      </c>
      <c r="I1737" s="239"/>
    </row>
    <row r="1738" spans="1:9">
      <c r="A1738" s="234"/>
      <c r="B1738" s="312"/>
      <c r="C1738" s="24" t="s">
        <v>8</v>
      </c>
      <c r="D1738" s="25">
        <v>222.36</v>
      </c>
      <c r="E1738" s="25">
        <v>0</v>
      </c>
      <c r="F1738" s="236"/>
      <c r="G1738" s="237"/>
      <c r="H1738" s="239"/>
      <c r="I1738" s="239"/>
    </row>
    <row r="1739" spans="1:9">
      <c r="A1739" s="234"/>
      <c r="B1739" s="312"/>
      <c r="C1739" s="24" t="s">
        <v>451</v>
      </c>
      <c r="D1739" s="25">
        <v>889.44</v>
      </c>
      <c r="E1739" s="25">
        <v>0</v>
      </c>
      <c r="F1739" s="236"/>
      <c r="G1739" s="237"/>
      <c r="H1739" s="239"/>
      <c r="I1739" s="239"/>
    </row>
    <row r="1740" spans="1:9">
      <c r="A1740" s="234"/>
      <c r="B1740" s="312"/>
      <c r="C1740" s="24" t="s">
        <v>291</v>
      </c>
      <c r="D1740" s="25"/>
      <c r="E1740" s="25"/>
      <c r="F1740" s="236"/>
      <c r="G1740" s="237"/>
      <c r="H1740" s="239"/>
      <c r="I1740" s="239"/>
    </row>
    <row r="1741" spans="1:9" ht="17.25" thickBot="1">
      <c r="A1741" s="235"/>
      <c r="B1741" s="312"/>
      <c r="C1741" s="24" t="s">
        <v>452</v>
      </c>
      <c r="D1741" s="25">
        <v>0</v>
      </c>
      <c r="E1741" s="25">
        <v>0</v>
      </c>
      <c r="F1741" s="236"/>
      <c r="G1741" s="237"/>
      <c r="H1741" s="239"/>
      <c r="I1741" s="239"/>
    </row>
    <row r="1742" spans="1:9" ht="35.25" thickBot="1">
      <c r="A1742" s="182"/>
      <c r="B1742" s="182" t="s">
        <v>524</v>
      </c>
      <c r="C1742" s="182"/>
      <c r="D1742" s="182"/>
      <c r="E1742" s="182"/>
      <c r="F1742" s="174"/>
      <c r="G1742" s="174"/>
      <c r="H1742" s="323"/>
      <c r="I1742" s="324"/>
    </row>
    <row r="1743" spans="1:9" ht="16.5" customHeight="1">
      <c r="A1743" s="233" t="s">
        <v>33</v>
      </c>
      <c r="B1743" s="312" t="s">
        <v>525</v>
      </c>
      <c r="C1743" s="33" t="s">
        <v>7</v>
      </c>
      <c r="D1743" s="34">
        <v>1388.2</v>
      </c>
      <c r="E1743" s="34">
        <v>145.72</v>
      </c>
      <c r="F1743" s="236" t="s">
        <v>526</v>
      </c>
      <c r="G1743" s="237"/>
      <c r="H1743" s="238" t="s">
        <v>527</v>
      </c>
      <c r="I1743" s="239"/>
    </row>
    <row r="1744" spans="1:9">
      <c r="A1744" s="234"/>
      <c r="B1744" s="312"/>
      <c r="C1744" s="24" t="s">
        <v>8</v>
      </c>
      <c r="D1744" s="25">
        <v>277.64</v>
      </c>
      <c r="E1744" s="25">
        <v>145.72</v>
      </c>
      <c r="F1744" s="236"/>
      <c r="G1744" s="237"/>
      <c r="H1744" s="239"/>
      <c r="I1744" s="239"/>
    </row>
    <row r="1745" spans="1:9">
      <c r="A1745" s="234"/>
      <c r="B1745" s="312"/>
      <c r="C1745" s="24" t="s">
        <v>451</v>
      </c>
      <c r="D1745" s="25">
        <v>1110.56</v>
      </c>
      <c r="E1745" s="25">
        <v>0</v>
      </c>
      <c r="F1745" s="236"/>
      <c r="G1745" s="237"/>
      <c r="H1745" s="239"/>
      <c r="I1745" s="239"/>
    </row>
    <row r="1746" spans="1:9">
      <c r="A1746" s="234"/>
      <c r="B1746" s="312"/>
      <c r="C1746" s="24" t="s">
        <v>291</v>
      </c>
      <c r="D1746" s="25"/>
      <c r="E1746" s="25"/>
      <c r="F1746" s="236"/>
      <c r="G1746" s="237"/>
      <c r="H1746" s="239"/>
      <c r="I1746" s="239"/>
    </row>
    <row r="1747" spans="1:9" ht="17.25" thickBot="1">
      <c r="A1747" s="235"/>
      <c r="B1747" s="312"/>
      <c r="C1747" s="24" t="s">
        <v>452</v>
      </c>
      <c r="D1747" s="25">
        <v>0</v>
      </c>
      <c r="E1747" s="25">
        <v>0</v>
      </c>
      <c r="F1747" s="236"/>
      <c r="G1747" s="237"/>
      <c r="H1747" s="239"/>
      <c r="I1747" s="239"/>
    </row>
    <row r="1748" spans="1:9" ht="17.25">
      <c r="A1748" s="316"/>
      <c r="B1748" s="340" t="s">
        <v>528</v>
      </c>
      <c r="C1748" s="18" t="s">
        <v>7</v>
      </c>
      <c r="D1748" s="23">
        <v>18603</v>
      </c>
      <c r="E1748" s="23">
        <v>169.88</v>
      </c>
      <c r="F1748" s="16"/>
      <c r="G1748" s="16"/>
      <c r="H1748" s="341"/>
      <c r="I1748" s="341"/>
    </row>
    <row r="1749" spans="1:9" ht="17.25">
      <c r="A1749" s="316"/>
      <c r="B1749" s="340"/>
      <c r="C1749" s="18" t="s">
        <v>8</v>
      </c>
      <c r="D1749" s="23">
        <v>0</v>
      </c>
      <c r="E1749" s="23">
        <v>0</v>
      </c>
      <c r="F1749" s="16"/>
      <c r="G1749" s="16"/>
      <c r="H1749" s="337"/>
      <c r="I1749" s="339"/>
    </row>
    <row r="1750" spans="1:9" ht="17.25">
      <c r="A1750" s="316"/>
      <c r="B1750" s="340"/>
      <c r="C1750" s="18" t="s">
        <v>451</v>
      </c>
      <c r="D1750" s="23"/>
      <c r="E1750" s="23"/>
      <c r="F1750" s="16"/>
      <c r="G1750" s="16"/>
      <c r="H1750" s="337"/>
      <c r="I1750" s="339"/>
    </row>
    <row r="1751" spans="1:9" ht="17.25">
      <c r="A1751" s="316"/>
      <c r="B1751" s="340"/>
      <c r="C1751" s="18" t="s">
        <v>291</v>
      </c>
      <c r="D1751" s="23"/>
      <c r="E1751" s="23"/>
      <c r="F1751" s="16"/>
      <c r="G1751" s="16"/>
      <c r="H1751" s="337"/>
      <c r="I1751" s="339"/>
    </row>
    <row r="1752" spans="1:9" ht="18" thickBot="1">
      <c r="A1752" s="316"/>
      <c r="B1752" s="340"/>
      <c r="C1752" s="18" t="s">
        <v>452</v>
      </c>
      <c r="D1752" s="23">
        <v>18603</v>
      </c>
      <c r="E1752" s="23">
        <v>169.88</v>
      </c>
      <c r="F1752" s="16"/>
      <c r="G1752" s="16"/>
      <c r="H1752" s="337"/>
      <c r="I1752" s="339"/>
    </row>
    <row r="1753" spans="1:9" ht="87" thickBot="1">
      <c r="A1753" s="168"/>
      <c r="B1753" s="177" t="s">
        <v>520</v>
      </c>
      <c r="C1753" s="183"/>
      <c r="D1753" s="21"/>
      <c r="E1753" s="21"/>
      <c r="F1753" s="175"/>
      <c r="G1753" s="176"/>
      <c r="H1753" s="316"/>
      <c r="I1753" s="232"/>
    </row>
    <row r="1754" spans="1:9" ht="17.25" customHeight="1">
      <c r="A1754" s="233" t="s">
        <v>34</v>
      </c>
      <c r="B1754" s="312" t="s">
        <v>529</v>
      </c>
      <c r="C1754" s="33" t="s">
        <v>7</v>
      </c>
      <c r="D1754" s="34">
        <v>6750</v>
      </c>
      <c r="E1754" s="34">
        <v>114.18</v>
      </c>
      <c r="F1754" s="236" t="s">
        <v>530</v>
      </c>
      <c r="G1754" s="237" t="s">
        <v>531</v>
      </c>
      <c r="H1754" s="238" t="s">
        <v>532</v>
      </c>
      <c r="I1754" s="239"/>
    </row>
    <row r="1755" spans="1:9">
      <c r="A1755" s="234"/>
      <c r="B1755" s="312"/>
      <c r="C1755" s="24" t="s">
        <v>8</v>
      </c>
      <c r="D1755" s="25">
        <v>0</v>
      </c>
      <c r="E1755" s="25">
        <v>0</v>
      </c>
      <c r="F1755" s="236"/>
      <c r="G1755" s="237"/>
      <c r="H1755" s="239"/>
      <c r="I1755" s="239"/>
    </row>
    <row r="1756" spans="1:9">
      <c r="A1756" s="234"/>
      <c r="B1756" s="312"/>
      <c r="C1756" s="24" t="s">
        <v>451</v>
      </c>
      <c r="D1756" s="25"/>
      <c r="E1756" s="25"/>
      <c r="F1756" s="236"/>
      <c r="G1756" s="237"/>
      <c r="H1756" s="239"/>
      <c r="I1756" s="239"/>
    </row>
    <row r="1757" spans="1:9">
      <c r="A1757" s="234"/>
      <c r="B1757" s="312"/>
      <c r="C1757" s="24" t="s">
        <v>291</v>
      </c>
      <c r="D1757" s="25"/>
      <c r="E1757" s="25"/>
      <c r="F1757" s="236"/>
      <c r="G1757" s="237"/>
      <c r="H1757" s="239"/>
      <c r="I1757" s="239"/>
    </row>
    <row r="1758" spans="1:9" ht="17.25" thickBot="1">
      <c r="A1758" s="235"/>
      <c r="B1758" s="312"/>
      <c r="C1758" s="24" t="s">
        <v>452</v>
      </c>
      <c r="D1758" s="25">
        <v>6750</v>
      </c>
      <c r="E1758" s="25">
        <v>114.18</v>
      </c>
      <c r="F1758" s="236"/>
      <c r="G1758" s="237"/>
      <c r="H1758" s="239"/>
      <c r="I1758" s="239"/>
    </row>
    <row r="1759" spans="1:9" ht="52.5" thickBot="1">
      <c r="A1759" s="168"/>
      <c r="B1759" s="177" t="s">
        <v>533</v>
      </c>
      <c r="C1759" s="183"/>
      <c r="D1759" s="21"/>
      <c r="E1759" s="21"/>
      <c r="F1759" s="175"/>
      <c r="G1759" s="176"/>
      <c r="H1759" s="316"/>
      <c r="I1759" s="232"/>
    </row>
    <row r="1760" spans="1:9" ht="17.25" customHeight="1">
      <c r="A1760" s="233" t="s">
        <v>114</v>
      </c>
      <c r="B1760" s="312" t="s">
        <v>529</v>
      </c>
      <c r="C1760" s="33" t="s">
        <v>7</v>
      </c>
      <c r="D1760" s="34"/>
      <c r="E1760" s="34"/>
      <c r="F1760" s="236" t="s">
        <v>530</v>
      </c>
      <c r="G1760" s="237"/>
      <c r="H1760" s="238" t="s">
        <v>534</v>
      </c>
      <c r="I1760" s="239"/>
    </row>
    <row r="1761" spans="1:9">
      <c r="A1761" s="234"/>
      <c r="B1761" s="312"/>
      <c r="C1761" s="24" t="s">
        <v>8</v>
      </c>
      <c r="D1761" s="25"/>
      <c r="E1761" s="25"/>
      <c r="F1761" s="236"/>
      <c r="G1761" s="237"/>
      <c r="H1761" s="239"/>
      <c r="I1761" s="239"/>
    </row>
    <row r="1762" spans="1:9">
      <c r="A1762" s="234"/>
      <c r="B1762" s="312"/>
      <c r="C1762" s="24" t="s">
        <v>451</v>
      </c>
      <c r="D1762" s="25"/>
      <c r="E1762" s="25"/>
      <c r="F1762" s="236"/>
      <c r="G1762" s="237"/>
      <c r="H1762" s="239"/>
      <c r="I1762" s="239"/>
    </row>
    <row r="1763" spans="1:9">
      <c r="A1763" s="234"/>
      <c r="B1763" s="312"/>
      <c r="C1763" s="24" t="s">
        <v>291</v>
      </c>
      <c r="D1763" s="25"/>
      <c r="E1763" s="25"/>
      <c r="F1763" s="236"/>
      <c r="G1763" s="237"/>
      <c r="H1763" s="239"/>
      <c r="I1763" s="239"/>
    </row>
    <row r="1764" spans="1:9" ht="17.25" thickBot="1">
      <c r="A1764" s="235"/>
      <c r="B1764" s="312"/>
      <c r="C1764" s="24" t="s">
        <v>452</v>
      </c>
      <c r="D1764" s="25"/>
      <c r="E1764" s="25"/>
      <c r="F1764" s="236"/>
      <c r="G1764" s="237"/>
      <c r="H1764" s="239"/>
      <c r="I1764" s="239"/>
    </row>
    <row r="1765" spans="1:9" ht="35.25" thickBot="1">
      <c r="A1765" s="168"/>
      <c r="B1765" s="177" t="s">
        <v>535</v>
      </c>
      <c r="C1765" s="183"/>
      <c r="D1765" s="21"/>
      <c r="E1765" s="21"/>
      <c r="F1765" s="175"/>
      <c r="G1765" s="176"/>
      <c r="H1765" s="316"/>
      <c r="I1765" s="232"/>
    </row>
    <row r="1766" spans="1:9" ht="17.25" customHeight="1">
      <c r="A1766" s="233" t="s">
        <v>26</v>
      </c>
      <c r="B1766" s="312" t="s">
        <v>529</v>
      </c>
      <c r="C1766" s="33" t="s">
        <v>7</v>
      </c>
      <c r="D1766" s="34">
        <v>11853</v>
      </c>
      <c r="E1766" s="34">
        <v>55.7</v>
      </c>
      <c r="F1766" s="236" t="s">
        <v>530</v>
      </c>
      <c r="G1766" s="237" t="s">
        <v>536</v>
      </c>
      <c r="H1766" s="238" t="s">
        <v>532</v>
      </c>
      <c r="I1766" s="239"/>
    </row>
    <row r="1767" spans="1:9">
      <c r="A1767" s="234"/>
      <c r="B1767" s="312"/>
      <c r="C1767" s="24" t="s">
        <v>8</v>
      </c>
      <c r="D1767" s="25">
        <v>0</v>
      </c>
      <c r="E1767" s="25">
        <v>0</v>
      </c>
      <c r="F1767" s="236"/>
      <c r="G1767" s="237"/>
      <c r="H1767" s="239"/>
      <c r="I1767" s="239"/>
    </row>
    <row r="1768" spans="1:9">
      <c r="A1768" s="234"/>
      <c r="B1768" s="312"/>
      <c r="C1768" s="24" t="s">
        <v>451</v>
      </c>
      <c r="D1768" s="25"/>
      <c r="E1768" s="25"/>
      <c r="F1768" s="236"/>
      <c r="G1768" s="237"/>
      <c r="H1768" s="239"/>
      <c r="I1768" s="239"/>
    </row>
    <row r="1769" spans="1:9">
      <c r="A1769" s="234"/>
      <c r="B1769" s="312"/>
      <c r="C1769" s="24" t="s">
        <v>291</v>
      </c>
      <c r="D1769" s="25"/>
      <c r="E1769" s="25"/>
      <c r="F1769" s="236"/>
      <c r="G1769" s="237"/>
      <c r="H1769" s="239"/>
      <c r="I1769" s="239"/>
    </row>
    <row r="1770" spans="1:9" ht="17.25" thickBot="1">
      <c r="A1770" s="235"/>
      <c r="B1770" s="312"/>
      <c r="C1770" s="24" t="s">
        <v>452</v>
      </c>
      <c r="D1770" s="36">
        <v>11853</v>
      </c>
      <c r="E1770" s="36">
        <v>55.7</v>
      </c>
      <c r="F1770" s="236"/>
      <c r="G1770" s="237"/>
      <c r="H1770" s="239"/>
      <c r="I1770" s="239"/>
    </row>
    <row r="1771" spans="1:9" ht="17.25">
      <c r="A1771" s="316"/>
      <c r="B1771" s="340" t="s">
        <v>537</v>
      </c>
      <c r="C1771" s="18" t="s">
        <v>7</v>
      </c>
      <c r="D1771" s="32">
        <v>62478.8</v>
      </c>
      <c r="E1771" s="32">
        <v>6738.7</v>
      </c>
      <c r="F1771" s="61"/>
      <c r="G1771" s="61"/>
      <c r="H1771" s="253"/>
      <c r="I1771" s="253"/>
    </row>
    <row r="1772" spans="1:9" ht="17.25">
      <c r="A1772" s="316"/>
      <c r="B1772" s="340"/>
      <c r="C1772" s="18" t="s">
        <v>8</v>
      </c>
      <c r="D1772" s="32">
        <v>8770.7999999999993</v>
      </c>
      <c r="E1772" s="32">
        <v>0</v>
      </c>
      <c r="F1772" s="61"/>
      <c r="G1772" s="61"/>
      <c r="H1772" s="323"/>
      <c r="I1772" s="324"/>
    </row>
    <row r="1773" spans="1:9" ht="17.25">
      <c r="A1773" s="316"/>
      <c r="B1773" s="340"/>
      <c r="C1773" s="18" t="s">
        <v>451</v>
      </c>
      <c r="D1773" s="32"/>
      <c r="E1773" s="32"/>
      <c r="F1773" s="61"/>
      <c r="G1773" s="61"/>
      <c r="H1773" s="323"/>
      <c r="I1773" s="324"/>
    </row>
    <row r="1774" spans="1:9" ht="17.25">
      <c r="A1774" s="316"/>
      <c r="B1774" s="340"/>
      <c r="C1774" s="18" t="s">
        <v>291</v>
      </c>
      <c r="D1774" s="32"/>
      <c r="E1774" s="32"/>
      <c r="F1774" s="61"/>
      <c r="G1774" s="61"/>
      <c r="H1774" s="323"/>
      <c r="I1774" s="324"/>
    </row>
    <row r="1775" spans="1:9" ht="18" thickBot="1">
      <c r="A1775" s="316"/>
      <c r="B1775" s="340"/>
      <c r="C1775" s="18" t="s">
        <v>452</v>
      </c>
      <c r="D1775" s="32">
        <v>53708</v>
      </c>
      <c r="E1775" s="32">
        <v>6738.7</v>
      </c>
      <c r="F1775" s="61"/>
      <c r="G1775" s="61"/>
      <c r="H1775" s="323"/>
      <c r="I1775" s="324"/>
    </row>
    <row r="1776" spans="1:9" ht="87" thickBot="1">
      <c r="A1776" s="168"/>
      <c r="B1776" s="177" t="s">
        <v>520</v>
      </c>
      <c r="C1776" s="183"/>
      <c r="D1776" s="31"/>
      <c r="E1776" s="31"/>
      <c r="F1776" s="175"/>
      <c r="G1776" s="176"/>
      <c r="H1776" s="316"/>
      <c r="I1776" s="232"/>
    </row>
    <row r="1777" spans="1:9" ht="17.25" customHeight="1">
      <c r="A1777" s="233" t="s">
        <v>34</v>
      </c>
      <c r="B1777" s="312" t="s">
        <v>538</v>
      </c>
      <c r="C1777" s="33" t="s">
        <v>7</v>
      </c>
      <c r="D1777" s="34">
        <v>21895</v>
      </c>
      <c r="E1777" s="34">
        <v>3230.8</v>
      </c>
      <c r="F1777" s="236" t="s">
        <v>539</v>
      </c>
      <c r="G1777" s="237" t="s">
        <v>540</v>
      </c>
      <c r="H1777" s="238" t="s">
        <v>532</v>
      </c>
      <c r="I1777" s="239"/>
    </row>
    <row r="1778" spans="1:9">
      <c r="A1778" s="234"/>
      <c r="B1778" s="312"/>
      <c r="C1778" s="24" t="s">
        <v>8</v>
      </c>
      <c r="D1778" s="25">
        <v>0</v>
      </c>
      <c r="E1778" s="25">
        <v>0</v>
      </c>
      <c r="F1778" s="236"/>
      <c r="G1778" s="237"/>
      <c r="H1778" s="239"/>
      <c r="I1778" s="239"/>
    </row>
    <row r="1779" spans="1:9">
      <c r="A1779" s="234"/>
      <c r="B1779" s="312"/>
      <c r="C1779" s="24" t="s">
        <v>451</v>
      </c>
      <c r="D1779" s="25"/>
      <c r="E1779" s="25"/>
      <c r="F1779" s="236"/>
      <c r="G1779" s="237"/>
      <c r="H1779" s="239"/>
      <c r="I1779" s="239"/>
    </row>
    <row r="1780" spans="1:9">
      <c r="A1780" s="234"/>
      <c r="B1780" s="312"/>
      <c r="C1780" s="24" t="s">
        <v>291</v>
      </c>
      <c r="D1780" s="25"/>
      <c r="E1780" s="25"/>
      <c r="F1780" s="236"/>
      <c r="G1780" s="237"/>
      <c r="H1780" s="239"/>
      <c r="I1780" s="239"/>
    </row>
    <row r="1781" spans="1:9" ht="17.25" thickBot="1">
      <c r="A1781" s="235"/>
      <c r="B1781" s="312"/>
      <c r="C1781" s="24" t="s">
        <v>452</v>
      </c>
      <c r="D1781" s="25">
        <v>21895</v>
      </c>
      <c r="E1781" s="25">
        <v>3230.8</v>
      </c>
      <c r="F1781" s="236"/>
      <c r="G1781" s="237"/>
      <c r="H1781" s="239"/>
      <c r="I1781" s="239"/>
    </row>
    <row r="1782" spans="1:9" ht="87" thickBot="1">
      <c r="A1782" s="168"/>
      <c r="B1782" s="177" t="s">
        <v>541</v>
      </c>
      <c r="C1782" s="183"/>
      <c r="D1782" s="21"/>
      <c r="E1782" s="21"/>
      <c r="F1782" s="175"/>
      <c r="G1782" s="176"/>
      <c r="H1782" s="316"/>
      <c r="I1782" s="232"/>
    </row>
    <row r="1783" spans="1:9" ht="17.25" customHeight="1">
      <c r="A1783" s="233" t="s">
        <v>114</v>
      </c>
      <c r="B1783" s="312" t="s">
        <v>538</v>
      </c>
      <c r="C1783" s="33" t="s">
        <v>7</v>
      </c>
      <c r="D1783" s="34">
        <v>37989</v>
      </c>
      <c r="E1783" s="34">
        <v>3507.9</v>
      </c>
      <c r="F1783" s="236" t="s">
        <v>530</v>
      </c>
      <c r="G1783" s="237"/>
      <c r="H1783" s="238"/>
      <c r="I1783" s="239"/>
    </row>
    <row r="1784" spans="1:9">
      <c r="A1784" s="234"/>
      <c r="B1784" s="312"/>
      <c r="C1784" s="24" t="s">
        <v>8</v>
      </c>
      <c r="D1784" s="25">
        <v>6176</v>
      </c>
      <c r="E1784" s="25">
        <v>0</v>
      </c>
      <c r="F1784" s="236"/>
      <c r="G1784" s="237"/>
      <c r="H1784" s="239"/>
      <c r="I1784" s="239"/>
    </row>
    <row r="1785" spans="1:9">
      <c r="A1785" s="234"/>
      <c r="B1785" s="312"/>
      <c r="C1785" s="24" t="s">
        <v>451</v>
      </c>
      <c r="D1785" s="25"/>
      <c r="E1785" s="25"/>
      <c r="F1785" s="236"/>
      <c r="G1785" s="237"/>
      <c r="H1785" s="239"/>
      <c r="I1785" s="239"/>
    </row>
    <row r="1786" spans="1:9">
      <c r="A1786" s="234"/>
      <c r="B1786" s="312"/>
      <c r="C1786" s="24" t="s">
        <v>291</v>
      </c>
      <c r="D1786" s="25"/>
      <c r="E1786" s="25"/>
      <c r="F1786" s="236"/>
      <c r="G1786" s="237"/>
      <c r="H1786" s="239"/>
      <c r="I1786" s="239"/>
    </row>
    <row r="1787" spans="1:9" ht="17.25" thickBot="1">
      <c r="A1787" s="235"/>
      <c r="B1787" s="312"/>
      <c r="C1787" s="24" t="s">
        <v>452</v>
      </c>
      <c r="D1787" s="25">
        <v>31813</v>
      </c>
      <c r="E1787" s="25">
        <v>3507.9</v>
      </c>
      <c r="F1787" s="236"/>
      <c r="G1787" s="237"/>
      <c r="H1787" s="239"/>
      <c r="I1787" s="239"/>
    </row>
    <row r="1788" spans="1:9" ht="27.75" thickBot="1">
      <c r="A1788" s="11"/>
      <c r="B1788" s="60" t="s">
        <v>542</v>
      </c>
      <c r="C1788" s="33"/>
      <c r="D1788" s="34"/>
      <c r="E1788" s="34"/>
      <c r="F1788" s="46"/>
      <c r="G1788" s="47"/>
      <c r="H1788" s="238"/>
      <c r="I1788" s="239"/>
    </row>
    <row r="1789" spans="1:9" ht="17.25" customHeight="1">
      <c r="A1789" s="233" t="s">
        <v>26</v>
      </c>
      <c r="B1789" s="312" t="s">
        <v>538</v>
      </c>
      <c r="C1789" s="33" t="s">
        <v>7</v>
      </c>
      <c r="D1789" s="35">
        <v>2594.8000000000002</v>
      </c>
      <c r="E1789" s="35">
        <v>0</v>
      </c>
      <c r="F1789" s="236" t="s">
        <v>530</v>
      </c>
      <c r="G1789" s="237"/>
      <c r="H1789" s="238"/>
      <c r="I1789" s="239"/>
    </row>
    <row r="1790" spans="1:9">
      <c r="A1790" s="234"/>
      <c r="B1790" s="312"/>
      <c r="C1790" s="24" t="s">
        <v>8</v>
      </c>
      <c r="D1790" s="36">
        <v>2594.8000000000002</v>
      </c>
      <c r="E1790" s="36">
        <v>0</v>
      </c>
      <c r="F1790" s="236"/>
      <c r="G1790" s="237"/>
      <c r="H1790" s="239"/>
      <c r="I1790" s="239"/>
    </row>
    <row r="1791" spans="1:9">
      <c r="A1791" s="234"/>
      <c r="B1791" s="312"/>
      <c r="C1791" s="24" t="s">
        <v>451</v>
      </c>
      <c r="D1791" s="36"/>
      <c r="E1791" s="36"/>
      <c r="F1791" s="236"/>
      <c r="G1791" s="237"/>
      <c r="H1791" s="239"/>
      <c r="I1791" s="239"/>
    </row>
    <row r="1792" spans="1:9">
      <c r="A1792" s="234"/>
      <c r="B1792" s="312"/>
      <c r="C1792" s="24" t="s">
        <v>291</v>
      </c>
      <c r="D1792" s="36"/>
      <c r="E1792" s="36"/>
      <c r="F1792" s="236"/>
      <c r="G1792" s="237"/>
      <c r="H1792" s="239"/>
      <c r="I1792" s="239"/>
    </row>
    <row r="1793" spans="1:9" ht="17.25" thickBot="1">
      <c r="A1793" s="235"/>
      <c r="B1793" s="312"/>
      <c r="C1793" s="24" t="s">
        <v>452</v>
      </c>
      <c r="D1793" s="36">
        <v>0</v>
      </c>
      <c r="E1793" s="36">
        <v>0</v>
      </c>
      <c r="F1793" s="236"/>
      <c r="G1793" s="237"/>
      <c r="H1793" s="239"/>
      <c r="I1793" s="239"/>
    </row>
    <row r="1794" spans="1:9">
      <c r="A1794" s="336" t="s">
        <v>514</v>
      </c>
      <c r="B1794" s="336"/>
      <c r="C1794" s="154" t="s">
        <v>7</v>
      </c>
      <c r="D1794" s="31">
        <v>83581.8</v>
      </c>
      <c r="E1794" s="31">
        <v>7054.3</v>
      </c>
      <c r="F1794" s="152"/>
      <c r="G1794" s="152"/>
      <c r="H1794" s="253"/>
      <c r="I1794" s="253"/>
    </row>
    <row r="1795" spans="1:9">
      <c r="A1795" s="336"/>
      <c r="B1795" s="336"/>
      <c r="C1795" s="154" t="s">
        <v>8</v>
      </c>
      <c r="D1795" s="31">
        <v>9270.7999999999993</v>
      </c>
      <c r="E1795" s="31">
        <v>145.72</v>
      </c>
      <c r="F1795" s="152"/>
      <c r="G1795" s="152"/>
      <c r="H1795" s="253"/>
      <c r="I1795" s="253"/>
    </row>
    <row r="1796" spans="1:9">
      <c r="A1796" s="336"/>
      <c r="B1796" s="336"/>
      <c r="C1796" s="154" t="s">
        <v>451</v>
      </c>
      <c r="D1796" s="31"/>
      <c r="E1796" s="31"/>
      <c r="F1796" s="152"/>
      <c r="G1796" s="152"/>
      <c r="H1796" s="253"/>
      <c r="I1796" s="253"/>
    </row>
    <row r="1797" spans="1:9">
      <c r="A1797" s="336"/>
      <c r="B1797" s="336"/>
      <c r="C1797" s="154" t="s">
        <v>291</v>
      </c>
      <c r="D1797" s="31"/>
      <c r="E1797" s="31"/>
      <c r="F1797" s="152"/>
      <c r="G1797" s="152"/>
      <c r="H1797" s="253"/>
      <c r="I1797" s="253"/>
    </row>
    <row r="1798" spans="1:9">
      <c r="A1798" s="336"/>
      <c r="B1798" s="336"/>
      <c r="C1798" s="154" t="s">
        <v>452</v>
      </c>
      <c r="D1798" s="31">
        <v>74311</v>
      </c>
      <c r="E1798" s="31">
        <v>6908.58</v>
      </c>
      <c r="F1798" s="152"/>
      <c r="G1798" s="152"/>
      <c r="H1798" s="253"/>
      <c r="I1798" s="253"/>
    </row>
    <row r="1799" spans="1:9" ht="17.25" customHeight="1" thickBot="1">
      <c r="A1799" s="307" t="s">
        <v>583</v>
      </c>
      <c r="B1799" s="307"/>
      <c r="C1799" s="307"/>
      <c r="D1799" s="307"/>
      <c r="E1799" s="307"/>
      <c r="F1799" s="307"/>
      <c r="G1799" s="307"/>
      <c r="H1799" s="307"/>
      <c r="I1799" s="307"/>
    </row>
    <row r="1800" spans="1:9" ht="54" customHeight="1" thickBot="1">
      <c r="A1800" s="65"/>
      <c r="B1800" s="412" t="s">
        <v>565</v>
      </c>
      <c r="C1800" s="413"/>
      <c r="D1800" s="413"/>
      <c r="E1800" s="413"/>
      <c r="F1800" s="413"/>
      <c r="G1800" s="413"/>
      <c r="H1800" s="413"/>
      <c r="I1800" s="414"/>
    </row>
    <row r="1801" spans="1:9" ht="18" thickBot="1">
      <c r="A1801" s="65"/>
      <c r="B1801" s="66"/>
      <c r="C1801" s="13"/>
      <c r="D1801" s="14"/>
      <c r="E1801" s="14"/>
      <c r="F1801" s="12"/>
      <c r="G1801" s="12"/>
      <c r="H1801" s="308"/>
      <c r="I1801" s="309"/>
    </row>
    <row r="1802" spans="1:9" ht="17.25" thickBot="1">
      <c r="A1802" s="655" t="s">
        <v>1247</v>
      </c>
      <c r="B1802" s="656"/>
      <c r="C1802" s="656"/>
      <c r="D1802" s="656"/>
      <c r="E1802" s="656"/>
      <c r="F1802" s="656"/>
      <c r="G1802" s="656"/>
      <c r="H1802" s="656"/>
      <c r="I1802" s="657"/>
    </row>
    <row r="1803" spans="1:9" ht="18" thickBot="1">
      <c r="A1803" s="257" t="s">
        <v>566</v>
      </c>
      <c r="B1803" s="233" t="s">
        <v>567</v>
      </c>
      <c r="C1803" s="13" t="s">
        <v>7</v>
      </c>
      <c r="D1803" s="67">
        <f>SUM(D1804:D1807)</f>
        <v>21243.112799999999</v>
      </c>
      <c r="E1803" s="69">
        <f>SUM(E1804:E1807)</f>
        <v>9107.3000700000011</v>
      </c>
      <c r="F1803" s="260" t="s">
        <v>568</v>
      </c>
      <c r="G1803" s="288" t="s">
        <v>569</v>
      </c>
      <c r="H1803" s="263" t="s">
        <v>570</v>
      </c>
      <c r="I1803" s="264"/>
    </row>
    <row r="1804" spans="1:9" ht="18" thickBot="1">
      <c r="A1804" s="258"/>
      <c r="B1804" s="234"/>
      <c r="C1804" s="13" t="s">
        <v>8</v>
      </c>
      <c r="D1804" s="67">
        <v>1536.7218</v>
      </c>
      <c r="E1804" s="69">
        <v>462.50486999999998</v>
      </c>
      <c r="F1804" s="261"/>
      <c r="G1804" s="289"/>
      <c r="H1804" s="228"/>
      <c r="I1804" s="265"/>
    </row>
    <row r="1805" spans="1:9" ht="18" thickBot="1">
      <c r="A1805" s="258"/>
      <c r="B1805" s="234"/>
      <c r="C1805" s="13" t="s">
        <v>9</v>
      </c>
      <c r="D1805" s="68">
        <v>0</v>
      </c>
      <c r="E1805" s="69"/>
      <c r="F1805" s="261"/>
      <c r="G1805" s="289"/>
      <c r="H1805" s="228"/>
      <c r="I1805" s="265"/>
    </row>
    <row r="1806" spans="1:9" ht="18" thickBot="1">
      <c r="A1806" s="258"/>
      <c r="B1806" s="234"/>
      <c r="C1806" s="13" t="s">
        <v>10</v>
      </c>
      <c r="D1806" s="67">
        <v>19706.391</v>
      </c>
      <c r="E1806" s="69">
        <v>8644.7952000000005</v>
      </c>
      <c r="F1806" s="261"/>
      <c r="G1806" s="289"/>
      <c r="H1806" s="228"/>
      <c r="I1806" s="265"/>
    </row>
    <row r="1807" spans="1:9" ht="18" thickBot="1">
      <c r="A1807" s="259"/>
      <c r="B1807" s="235"/>
      <c r="C1807" s="13" t="s">
        <v>11</v>
      </c>
      <c r="D1807" s="68"/>
      <c r="E1807" s="69"/>
      <c r="F1807" s="262"/>
      <c r="G1807" s="290"/>
      <c r="H1807" s="266"/>
      <c r="I1807" s="267"/>
    </row>
    <row r="1808" spans="1:9" ht="17.25" thickBot="1">
      <c r="A1808" s="330" t="s">
        <v>443</v>
      </c>
      <c r="B1808" s="331"/>
      <c r="C1808" s="71" t="s">
        <v>7</v>
      </c>
      <c r="D1808" s="72">
        <f>D1803</f>
        <v>21243.112799999999</v>
      </c>
      <c r="E1808" s="72">
        <f t="shared" ref="E1808:E1812" si="87">E1803</f>
        <v>9107.3000700000011</v>
      </c>
      <c r="F1808" s="73"/>
      <c r="G1808" s="73"/>
      <c r="H1808" s="308"/>
      <c r="I1808" s="309"/>
    </row>
    <row r="1809" spans="1:9" ht="17.25" thickBot="1">
      <c r="A1809" s="332"/>
      <c r="B1809" s="333"/>
      <c r="C1809" s="71" t="s">
        <v>8</v>
      </c>
      <c r="D1809" s="72">
        <f>D1804</f>
        <v>1536.7218</v>
      </c>
      <c r="E1809" s="72">
        <f t="shared" si="87"/>
        <v>462.50486999999998</v>
      </c>
      <c r="F1809" s="73"/>
      <c r="G1809" s="73"/>
      <c r="H1809" s="308"/>
      <c r="I1809" s="309"/>
    </row>
    <row r="1810" spans="1:9" ht="17.25" thickBot="1">
      <c r="A1810" s="332"/>
      <c r="B1810" s="333"/>
      <c r="C1810" s="71" t="s">
        <v>9</v>
      </c>
      <c r="D1810" s="72">
        <f>D1805</f>
        <v>0</v>
      </c>
      <c r="E1810" s="72">
        <f t="shared" si="87"/>
        <v>0</v>
      </c>
      <c r="F1810" s="73"/>
      <c r="G1810" s="73"/>
      <c r="H1810" s="308"/>
      <c r="I1810" s="309"/>
    </row>
    <row r="1811" spans="1:9" ht="17.25" thickBot="1">
      <c r="A1811" s="332"/>
      <c r="B1811" s="333"/>
      <c r="C1811" s="71" t="s">
        <v>10</v>
      </c>
      <c r="D1811" s="72">
        <f>D1806</f>
        <v>19706.391</v>
      </c>
      <c r="E1811" s="72">
        <f t="shared" si="87"/>
        <v>8644.7952000000005</v>
      </c>
      <c r="F1811" s="73"/>
      <c r="G1811" s="73"/>
      <c r="H1811" s="308"/>
      <c r="I1811" s="309"/>
    </row>
    <row r="1812" spans="1:9" ht="30.75" thickBot="1">
      <c r="A1812" s="334"/>
      <c r="B1812" s="335"/>
      <c r="C1812" s="71" t="s">
        <v>11</v>
      </c>
      <c r="D1812" s="72">
        <f>D1807</f>
        <v>0</v>
      </c>
      <c r="E1812" s="72">
        <f t="shared" si="87"/>
        <v>0</v>
      </c>
      <c r="F1812" s="73"/>
      <c r="G1812" s="73"/>
      <c r="H1812" s="308"/>
      <c r="I1812" s="309"/>
    </row>
    <row r="1813" spans="1:9" ht="17.25" customHeight="1" thickBot="1">
      <c r="A1813" s="307" t="s">
        <v>584</v>
      </c>
      <c r="B1813" s="307"/>
      <c r="C1813" s="307"/>
      <c r="D1813" s="307"/>
      <c r="E1813" s="307"/>
      <c r="F1813" s="307"/>
      <c r="G1813" s="307"/>
      <c r="H1813" s="307"/>
      <c r="I1813" s="307"/>
    </row>
    <row r="1814" spans="1:9" ht="40.5" customHeight="1" thickBot="1">
      <c r="A1814" s="65"/>
      <c r="B1814" s="541" t="s">
        <v>571</v>
      </c>
      <c r="C1814" s="542"/>
      <c r="D1814" s="542"/>
      <c r="E1814" s="542"/>
      <c r="F1814" s="542"/>
      <c r="G1814" s="542"/>
      <c r="H1814" s="542"/>
      <c r="I1814" s="543"/>
    </row>
    <row r="1815" spans="1:9" ht="18" thickBot="1">
      <c r="A1815" s="65"/>
      <c r="B1815" s="66"/>
      <c r="C1815" s="13"/>
      <c r="D1815" s="14"/>
      <c r="E1815" s="14"/>
      <c r="F1815" s="12"/>
      <c r="G1815" s="12"/>
      <c r="H1815" s="308"/>
      <c r="I1815" s="309"/>
    </row>
    <row r="1816" spans="1:9" ht="18" thickBot="1">
      <c r="A1816" s="257" t="s">
        <v>605</v>
      </c>
      <c r="B1816" s="233" t="s">
        <v>572</v>
      </c>
      <c r="C1816" s="13" t="s">
        <v>7</v>
      </c>
      <c r="D1816" s="85">
        <f>SUM(D1817:D1820)</f>
        <v>22822.483390000001</v>
      </c>
      <c r="E1816" s="86">
        <f>SUM(E1817:E1820)</f>
        <v>500</v>
      </c>
      <c r="F1816" s="260" t="s">
        <v>573</v>
      </c>
      <c r="G1816" s="546" t="s">
        <v>574</v>
      </c>
      <c r="H1816" s="293" t="s">
        <v>575</v>
      </c>
      <c r="I1816" s="549"/>
    </row>
    <row r="1817" spans="1:9" ht="18" thickBot="1">
      <c r="A1817" s="258"/>
      <c r="B1817" s="234"/>
      <c r="C1817" s="13" t="s">
        <v>8</v>
      </c>
      <c r="D1817" s="85">
        <v>8662.4833899999994</v>
      </c>
      <c r="E1817" s="86">
        <v>500</v>
      </c>
      <c r="F1817" s="544"/>
      <c r="G1817" s="547"/>
      <c r="H1817" s="550"/>
      <c r="I1817" s="551"/>
    </row>
    <row r="1818" spans="1:9" ht="18" thickBot="1">
      <c r="A1818" s="258"/>
      <c r="B1818" s="234"/>
      <c r="C1818" s="13" t="s">
        <v>9</v>
      </c>
      <c r="D1818" s="85">
        <v>14160</v>
      </c>
      <c r="E1818" s="86">
        <v>0</v>
      </c>
      <c r="F1818" s="544"/>
      <c r="G1818" s="547"/>
      <c r="H1818" s="550"/>
      <c r="I1818" s="551"/>
    </row>
    <row r="1819" spans="1:9" ht="18" thickBot="1">
      <c r="A1819" s="258"/>
      <c r="B1819" s="234"/>
      <c r="C1819" s="13" t="s">
        <v>10</v>
      </c>
      <c r="D1819" s="87">
        <v>0</v>
      </c>
      <c r="E1819" s="87"/>
      <c r="F1819" s="544"/>
      <c r="G1819" s="547"/>
      <c r="H1819" s="550"/>
      <c r="I1819" s="551"/>
    </row>
    <row r="1820" spans="1:9" ht="18" thickBot="1">
      <c r="A1820" s="259"/>
      <c r="B1820" s="235"/>
      <c r="C1820" s="13" t="s">
        <v>11</v>
      </c>
      <c r="D1820" s="87"/>
      <c r="E1820" s="87"/>
      <c r="F1820" s="545"/>
      <c r="G1820" s="548"/>
      <c r="H1820" s="552"/>
      <c r="I1820" s="553"/>
    </row>
    <row r="1821" spans="1:9" ht="18" thickBot="1">
      <c r="A1821" s="257" t="s">
        <v>606</v>
      </c>
      <c r="B1821" s="233" t="s">
        <v>576</v>
      </c>
      <c r="C1821" s="13" t="s">
        <v>7</v>
      </c>
      <c r="D1821" s="85">
        <f>SUM(D1822:D1825)</f>
        <v>3202.7305500000002</v>
      </c>
      <c r="E1821" s="87">
        <f>SUM(E1822:E1825)</f>
        <v>0</v>
      </c>
      <c r="F1821" s="260" t="s">
        <v>577</v>
      </c>
      <c r="G1821" s="288" t="s">
        <v>578</v>
      </c>
      <c r="H1821" s="293" t="s">
        <v>579</v>
      </c>
      <c r="I1821" s="415"/>
    </row>
    <row r="1822" spans="1:9" ht="18" thickBot="1">
      <c r="A1822" s="258"/>
      <c r="B1822" s="234"/>
      <c r="C1822" s="13" t="s">
        <v>8</v>
      </c>
      <c r="D1822" s="85">
        <v>1282.73055</v>
      </c>
      <c r="E1822" s="87">
        <v>0</v>
      </c>
      <c r="F1822" s="276"/>
      <c r="G1822" s="289"/>
      <c r="H1822" s="310"/>
      <c r="I1822" s="416"/>
    </row>
    <row r="1823" spans="1:9" ht="18" thickBot="1">
      <c r="A1823" s="258"/>
      <c r="B1823" s="234"/>
      <c r="C1823" s="13" t="s">
        <v>9</v>
      </c>
      <c r="D1823" s="86">
        <v>1920</v>
      </c>
      <c r="E1823" s="87">
        <v>0</v>
      </c>
      <c r="F1823" s="276"/>
      <c r="G1823" s="289"/>
      <c r="H1823" s="310"/>
      <c r="I1823" s="416"/>
    </row>
    <row r="1824" spans="1:9" ht="18" thickBot="1">
      <c r="A1824" s="258"/>
      <c r="B1824" s="234"/>
      <c r="C1824" s="13" t="s">
        <v>10</v>
      </c>
      <c r="D1824" s="87">
        <v>0</v>
      </c>
      <c r="E1824" s="87"/>
      <c r="F1824" s="276"/>
      <c r="G1824" s="289"/>
      <c r="H1824" s="310"/>
      <c r="I1824" s="416"/>
    </row>
    <row r="1825" spans="1:9" ht="18" thickBot="1">
      <c r="A1825" s="259"/>
      <c r="B1825" s="235"/>
      <c r="C1825" s="13" t="s">
        <v>11</v>
      </c>
      <c r="D1825" s="87"/>
      <c r="E1825" s="87"/>
      <c r="F1825" s="438"/>
      <c r="G1825" s="290"/>
      <c r="H1825" s="417"/>
      <c r="I1825" s="418"/>
    </row>
    <row r="1826" spans="1:9" ht="18" customHeight="1" thickBot="1">
      <c r="A1826" s="257" t="s">
        <v>607</v>
      </c>
      <c r="B1826" s="233" t="s">
        <v>580</v>
      </c>
      <c r="C1826" s="13" t="s">
        <v>7</v>
      </c>
      <c r="D1826" s="86">
        <f>SUM(D1827:D1830)</f>
        <v>764.45926999999995</v>
      </c>
      <c r="E1826" s="86">
        <f>SUM(E1827:E1830)</f>
        <v>29.48</v>
      </c>
      <c r="F1826" s="260" t="s">
        <v>581</v>
      </c>
      <c r="G1826" s="288" t="s">
        <v>582</v>
      </c>
      <c r="H1826" s="293" t="s">
        <v>85</v>
      </c>
      <c r="I1826" s="415"/>
    </row>
    <row r="1827" spans="1:9" ht="18" thickBot="1">
      <c r="A1827" s="258"/>
      <c r="B1827" s="234"/>
      <c r="C1827" s="13" t="s">
        <v>8</v>
      </c>
      <c r="D1827" s="86">
        <v>764.45926999999995</v>
      </c>
      <c r="E1827" s="86">
        <v>29.48</v>
      </c>
      <c r="F1827" s="276"/>
      <c r="G1827" s="289"/>
      <c r="H1827" s="310"/>
      <c r="I1827" s="416"/>
    </row>
    <row r="1828" spans="1:9" ht="18" thickBot="1">
      <c r="A1828" s="258"/>
      <c r="B1828" s="234"/>
      <c r="C1828" s="13" t="s">
        <v>9</v>
      </c>
      <c r="D1828" s="86">
        <v>0</v>
      </c>
      <c r="E1828" s="86"/>
      <c r="F1828" s="276"/>
      <c r="G1828" s="289"/>
      <c r="H1828" s="310"/>
      <c r="I1828" s="416"/>
    </row>
    <row r="1829" spans="1:9" ht="18" thickBot="1">
      <c r="A1829" s="258"/>
      <c r="B1829" s="234"/>
      <c r="C1829" s="13" t="s">
        <v>10</v>
      </c>
      <c r="D1829" s="86">
        <v>0</v>
      </c>
      <c r="E1829" s="86"/>
      <c r="F1829" s="276"/>
      <c r="G1829" s="289"/>
      <c r="H1829" s="310"/>
      <c r="I1829" s="416"/>
    </row>
    <row r="1830" spans="1:9" ht="18" thickBot="1">
      <c r="A1830" s="259"/>
      <c r="B1830" s="235"/>
      <c r="C1830" s="13" t="s">
        <v>11</v>
      </c>
      <c r="D1830" s="86"/>
      <c r="E1830" s="86"/>
      <c r="F1830" s="438"/>
      <c r="G1830" s="290"/>
      <c r="H1830" s="417"/>
      <c r="I1830" s="418"/>
    </row>
    <row r="1831" spans="1:9" ht="18" thickBot="1">
      <c r="A1831" s="330" t="s">
        <v>443</v>
      </c>
      <c r="B1831" s="331"/>
      <c r="C1831" s="71" t="s">
        <v>7</v>
      </c>
      <c r="D1831" s="88">
        <f>D1816+D1821+D1826</f>
        <v>26789.673210000001</v>
      </c>
      <c r="E1831" s="88">
        <f t="shared" ref="E1831:E1832" si="88">E1816+E1821+E1826</f>
        <v>529.48</v>
      </c>
      <c r="F1831" s="73"/>
      <c r="G1831" s="73"/>
      <c r="H1831" s="400"/>
      <c r="I1831" s="401"/>
    </row>
    <row r="1832" spans="1:9" ht="18" thickBot="1">
      <c r="A1832" s="332"/>
      <c r="B1832" s="333"/>
      <c r="C1832" s="71" t="s">
        <v>8</v>
      </c>
      <c r="D1832" s="88">
        <f>D1817+D1822+D1827</f>
        <v>10709.673209999999</v>
      </c>
      <c r="E1832" s="88">
        <f t="shared" si="88"/>
        <v>529.48</v>
      </c>
      <c r="F1832" s="73"/>
      <c r="G1832" s="73"/>
      <c r="H1832" s="400"/>
      <c r="I1832" s="401"/>
    </row>
    <row r="1833" spans="1:9" ht="18" thickBot="1">
      <c r="A1833" s="332"/>
      <c r="B1833" s="333"/>
      <c r="C1833" s="71" t="s">
        <v>9</v>
      </c>
      <c r="D1833" s="88">
        <f>D1818+D1828+D1823</f>
        <v>16080</v>
      </c>
      <c r="E1833" s="88">
        <f t="shared" ref="E1833" si="89">E1818+E1828+E1823</f>
        <v>0</v>
      </c>
      <c r="F1833" s="73"/>
      <c r="G1833" s="73"/>
      <c r="H1833" s="400"/>
      <c r="I1833" s="401"/>
    </row>
    <row r="1834" spans="1:9" ht="18" thickBot="1">
      <c r="A1834" s="332"/>
      <c r="B1834" s="333"/>
      <c r="C1834" s="71" t="s">
        <v>10</v>
      </c>
      <c r="D1834" s="88">
        <f>D1824+D1819+D1829</f>
        <v>0</v>
      </c>
      <c r="E1834" s="88">
        <f t="shared" ref="E1834" si="90">E1824+E1819+E1829</f>
        <v>0</v>
      </c>
      <c r="F1834" s="73"/>
      <c r="G1834" s="73"/>
      <c r="H1834" s="400"/>
      <c r="I1834" s="401"/>
    </row>
    <row r="1835" spans="1:9" ht="30.75" thickBot="1">
      <c r="A1835" s="334"/>
      <c r="B1835" s="335"/>
      <c r="C1835" s="71" t="s">
        <v>11</v>
      </c>
      <c r="D1835" s="88">
        <f>D1820+D1825+D1830</f>
        <v>0</v>
      </c>
      <c r="E1835" s="88">
        <f t="shared" ref="E1835" si="91">E1820+E1825+E1830</f>
        <v>0</v>
      </c>
      <c r="F1835" s="73"/>
      <c r="G1835" s="73"/>
      <c r="H1835" s="400"/>
      <c r="I1835" s="401"/>
    </row>
    <row r="1836" spans="1:9" ht="17.25" customHeight="1">
      <c r="A1836" s="307" t="s">
        <v>604</v>
      </c>
      <c r="B1836" s="307"/>
      <c r="C1836" s="439"/>
      <c r="D1836" s="439"/>
      <c r="E1836" s="439"/>
      <c r="F1836" s="439"/>
      <c r="G1836" s="439"/>
      <c r="H1836" s="439"/>
      <c r="I1836" s="439"/>
    </row>
    <row r="1837" spans="1:9" ht="18" customHeight="1" thickBot="1">
      <c r="A1837" s="539" t="s">
        <v>1129</v>
      </c>
      <c r="B1837" s="540"/>
      <c r="C1837" s="182"/>
      <c r="D1837" s="182"/>
      <c r="E1837" s="182"/>
      <c r="F1837" s="182"/>
      <c r="G1837" s="182"/>
      <c r="H1837" s="182"/>
      <c r="I1837" s="182"/>
    </row>
    <row r="1838" spans="1:9" ht="60" customHeight="1" thickBot="1">
      <c r="A1838" s="446" t="s">
        <v>1130</v>
      </c>
      <c r="B1838" s="447"/>
      <c r="C1838" s="447"/>
      <c r="D1838" s="447"/>
      <c r="E1838" s="447"/>
      <c r="F1838" s="195" t="s">
        <v>1139</v>
      </c>
      <c r="G1838" s="194" t="s">
        <v>1131</v>
      </c>
      <c r="H1838" s="436" t="s">
        <v>1137</v>
      </c>
      <c r="I1838" s="437"/>
    </row>
    <row r="1839" spans="1:9" ht="59.25" customHeight="1" thickBot="1">
      <c r="A1839" s="446"/>
      <c r="B1839" s="447"/>
      <c r="C1839" s="447"/>
      <c r="D1839" s="447"/>
      <c r="E1839" s="447"/>
      <c r="F1839" s="195" t="s">
        <v>1132</v>
      </c>
      <c r="G1839" s="194"/>
      <c r="H1839" s="436" t="s">
        <v>1138</v>
      </c>
      <c r="I1839" s="437"/>
    </row>
    <row r="1840" spans="1:9" ht="55.5" customHeight="1" thickBot="1">
      <c r="A1840" s="446"/>
      <c r="B1840" s="447"/>
      <c r="C1840" s="447"/>
      <c r="D1840" s="447"/>
      <c r="E1840" s="447"/>
      <c r="F1840" s="196" t="s">
        <v>1133</v>
      </c>
      <c r="G1840" s="194" t="s">
        <v>1134</v>
      </c>
      <c r="H1840" s="436" t="s">
        <v>1137</v>
      </c>
      <c r="I1840" s="437"/>
    </row>
    <row r="1841" spans="1:9" ht="31.5" customHeight="1" thickBot="1">
      <c r="A1841" s="448"/>
      <c r="B1841" s="449"/>
      <c r="C1841" s="449"/>
      <c r="D1841" s="449"/>
      <c r="E1841" s="449"/>
      <c r="F1841" s="196" t="s">
        <v>1135</v>
      </c>
      <c r="G1841" s="194" t="s">
        <v>1136</v>
      </c>
      <c r="H1841" s="436"/>
      <c r="I1841" s="437"/>
    </row>
    <row r="1842" spans="1:9" ht="20.25" customHeight="1" thickBot="1">
      <c r="A1842" s="658" t="s">
        <v>1140</v>
      </c>
      <c r="B1842" s="659"/>
      <c r="C1842" s="659"/>
      <c r="D1842" s="659"/>
      <c r="E1842" s="659"/>
      <c r="F1842" s="659"/>
      <c r="G1842" s="659"/>
      <c r="H1842" s="659"/>
      <c r="I1842" s="660"/>
    </row>
    <row r="1843" spans="1:9" ht="18" thickBot="1">
      <c r="A1843" s="257"/>
      <c r="B1843" s="233" t="s">
        <v>1141</v>
      </c>
      <c r="C1843" s="170" t="s">
        <v>7</v>
      </c>
      <c r="D1843" s="89"/>
      <c r="E1843" s="89"/>
      <c r="F1843" s="422"/>
      <c r="G1843" s="422"/>
      <c r="H1843" s="440"/>
      <c r="I1843" s="534"/>
    </row>
    <row r="1844" spans="1:9" ht="18" thickBot="1">
      <c r="A1844" s="258"/>
      <c r="B1844" s="234"/>
      <c r="C1844" s="170" t="s">
        <v>8</v>
      </c>
      <c r="D1844" s="89"/>
      <c r="E1844" s="89"/>
      <c r="F1844" s="423"/>
      <c r="G1844" s="423"/>
      <c r="H1844" s="535"/>
      <c r="I1844" s="536"/>
    </row>
    <row r="1845" spans="1:9" ht="18" thickBot="1">
      <c r="A1845" s="258"/>
      <c r="B1845" s="234"/>
      <c r="C1845" s="170" t="s">
        <v>9</v>
      </c>
      <c r="D1845" s="89"/>
      <c r="E1845" s="89"/>
      <c r="F1845" s="423"/>
      <c r="G1845" s="423"/>
      <c r="H1845" s="535"/>
      <c r="I1845" s="536"/>
    </row>
    <row r="1846" spans="1:9" ht="18" thickBot="1">
      <c r="A1846" s="258"/>
      <c r="B1846" s="234"/>
      <c r="C1846" s="170" t="s">
        <v>10</v>
      </c>
      <c r="D1846" s="89"/>
      <c r="E1846" s="89"/>
      <c r="F1846" s="423"/>
      <c r="G1846" s="423"/>
      <c r="H1846" s="535"/>
      <c r="I1846" s="536"/>
    </row>
    <row r="1847" spans="1:9" ht="18" thickBot="1">
      <c r="A1847" s="259"/>
      <c r="B1847" s="235"/>
      <c r="C1847" s="170" t="s">
        <v>11</v>
      </c>
      <c r="D1847" s="89"/>
      <c r="E1847" s="89"/>
      <c r="F1847" s="424"/>
      <c r="G1847" s="424"/>
      <c r="H1847" s="537"/>
      <c r="I1847" s="538"/>
    </row>
    <row r="1848" spans="1:9" ht="18" thickBot="1">
      <c r="A1848" s="257" t="s">
        <v>6</v>
      </c>
      <c r="B1848" s="420" t="s">
        <v>1142</v>
      </c>
      <c r="C1848" s="170" t="s">
        <v>7</v>
      </c>
      <c r="D1848" s="89"/>
      <c r="E1848" s="89"/>
      <c r="F1848" s="422"/>
      <c r="G1848" s="422"/>
      <c r="H1848" s="425"/>
      <c r="I1848" s="426"/>
    </row>
    <row r="1849" spans="1:9" ht="18" thickBot="1">
      <c r="A1849" s="258"/>
      <c r="B1849" s="420"/>
      <c r="C1849" s="170" t="s">
        <v>8</v>
      </c>
      <c r="D1849" s="90"/>
      <c r="E1849" s="90"/>
      <c r="F1849" s="423"/>
      <c r="G1849" s="423"/>
      <c r="H1849" s="427"/>
      <c r="I1849" s="428"/>
    </row>
    <row r="1850" spans="1:9" ht="18" thickBot="1">
      <c r="A1850" s="258"/>
      <c r="B1850" s="420"/>
      <c r="C1850" s="170" t="s">
        <v>9</v>
      </c>
      <c r="D1850" s="89"/>
      <c r="E1850" s="89"/>
      <c r="F1850" s="423"/>
      <c r="G1850" s="423"/>
      <c r="H1850" s="427"/>
      <c r="I1850" s="428"/>
    </row>
    <row r="1851" spans="1:9" ht="18" thickBot="1">
      <c r="A1851" s="258"/>
      <c r="B1851" s="420"/>
      <c r="C1851" s="170" t="s">
        <v>10</v>
      </c>
      <c r="D1851" s="89"/>
      <c r="E1851" s="89"/>
      <c r="F1851" s="423"/>
      <c r="G1851" s="423"/>
      <c r="H1851" s="427"/>
      <c r="I1851" s="428"/>
    </row>
    <row r="1852" spans="1:9" ht="18" thickBot="1">
      <c r="A1852" s="259"/>
      <c r="B1852" s="421"/>
      <c r="C1852" s="170" t="s">
        <v>11</v>
      </c>
      <c r="D1852" s="89"/>
      <c r="E1852" s="89"/>
      <c r="F1852" s="424"/>
      <c r="G1852" s="424"/>
      <c r="H1852" s="429"/>
      <c r="I1852" s="430"/>
    </row>
    <row r="1853" spans="1:9" ht="18" customHeight="1" thickBot="1">
      <c r="A1853" s="419" t="s">
        <v>13</v>
      </c>
      <c r="B1853" s="419" t="s">
        <v>1143</v>
      </c>
      <c r="C1853" s="170" t="s">
        <v>7</v>
      </c>
      <c r="D1853" s="89">
        <f>SUM(D1854:D1857)</f>
        <v>145726</v>
      </c>
      <c r="E1853" s="89">
        <f>SUM(E1854:E1857)</f>
        <v>81651</v>
      </c>
      <c r="F1853" s="422"/>
      <c r="G1853" s="422"/>
      <c r="H1853" s="425"/>
      <c r="I1853" s="426"/>
    </row>
    <row r="1854" spans="1:9" ht="18" thickBot="1">
      <c r="A1854" s="420"/>
      <c r="B1854" s="420"/>
      <c r="C1854" s="170" t="s">
        <v>8</v>
      </c>
      <c r="D1854" s="89">
        <f>D1859</f>
        <v>88350</v>
      </c>
      <c r="E1854" s="89">
        <f>E1859</f>
        <v>47787</v>
      </c>
      <c r="F1854" s="423"/>
      <c r="G1854" s="423"/>
      <c r="H1854" s="427"/>
      <c r="I1854" s="428"/>
    </row>
    <row r="1855" spans="1:9" ht="18" thickBot="1">
      <c r="A1855" s="420"/>
      <c r="B1855" s="420"/>
      <c r="C1855" s="170" t="s">
        <v>9</v>
      </c>
      <c r="D1855" s="89">
        <f t="shared" ref="D1855:E1855" si="92">D1860</f>
        <v>57376</v>
      </c>
      <c r="E1855" s="89">
        <f t="shared" si="92"/>
        <v>33864</v>
      </c>
      <c r="F1855" s="423"/>
      <c r="G1855" s="423"/>
      <c r="H1855" s="427"/>
      <c r="I1855" s="428"/>
    </row>
    <row r="1856" spans="1:9" ht="18" thickBot="1">
      <c r="A1856" s="420"/>
      <c r="B1856" s="420"/>
      <c r="C1856" s="170" t="s">
        <v>10</v>
      </c>
      <c r="D1856" s="89"/>
      <c r="E1856" s="89"/>
      <c r="F1856" s="423"/>
      <c r="G1856" s="423"/>
      <c r="H1856" s="427"/>
      <c r="I1856" s="428"/>
    </row>
    <row r="1857" spans="1:9" ht="18" thickBot="1">
      <c r="A1857" s="421"/>
      <c r="B1857" s="421"/>
      <c r="C1857" s="170" t="s">
        <v>11</v>
      </c>
      <c r="D1857" s="89"/>
      <c r="E1857" s="89"/>
      <c r="F1857" s="424"/>
      <c r="G1857" s="424"/>
      <c r="H1857" s="429"/>
      <c r="I1857" s="430"/>
    </row>
    <row r="1858" spans="1:9" ht="18" customHeight="1" thickBot="1">
      <c r="A1858" s="419" t="s">
        <v>33</v>
      </c>
      <c r="B1858" s="431" t="s">
        <v>1144</v>
      </c>
      <c r="C1858" s="170" t="s">
        <v>7</v>
      </c>
      <c r="D1858" s="89">
        <f>SUM(D1859:D1862)</f>
        <v>145726</v>
      </c>
      <c r="E1858" s="89">
        <f>SUM(E1859:E1862)</f>
        <v>81651</v>
      </c>
      <c r="F1858" s="422"/>
      <c r="G1858" s="422"/>
      <c r="H1858" s="425"/>
      <c r="I1858" s="426"/>
    </row>
    <row r="1859" spans="1:9" ht="18" thickBot="1">
      <c r="A1859" s="420"/>
      <c r="B1859" s="432"/>
      <c r="C1859" s="170" t="s">
        <v>8</v>
      </c>
      <c r="D1859" s="89">
        <f>SUM(D1864,D1914)</f>
        <v>88350</v>
      </c>
      <c r="E1859" s="89">
        <f>SUM(E1864,E1914)</f>
        <v>47787</v>
      </c>
      <c r="F1859" s="434"/>
      <c r="G1859" s="434"/>
      <c r="H1859" s="427"/>
      <c r="I1859" s="428"/>
    </row>
    <row r="1860" spans="1:9" ht="18" thickBot="1">
      <c r="A1860" s="420"/>
      <c r="B1860" s="432"/>
      <c r="C1860" s="170" t="s">
        <v>9</v>
      </c>
      <c r="D1860" s="89">
        <f t="shared" ref="D1860:E1860" si="93">SUM(D1865,D1915)</f>
        <v>57376</v>
      </c>
      <c r="E1860" s="89">
        <f t="shared" si="93"/>
        <v>33864</v>
      </c>
      <c r="F1860" s="434"/>
      <c r="G1860" s="434"/>
      <c r="H1860" s="427"/>
      <c r="I1860" s="428"/>
    </row>
    <row r="1861" spans="1:9" ht="18" thickBot="1">
      <c r="A1861" s="420"/>
      <c r="B1861" s="432"/>
      <c r="C1861" s="170" t="s">
        <v>10</v>
      </c>
      <c r="D1861" s="89"/>
      <c r="E1861" s="89"/>
      <c r="F1861" s="434"/>
      <c r="G1861" s="434"/>
      <c r="H1861" s="427"/>
      <c r="I1861" s="428"/>
    </row>
    <row r="1862" spans="1:9" ht="18" thickBot="1">
      <c r="A1862" s="421"/>
      <c r="B1862" s="433"/>
      <c r="C1862" s="170" t="s">
        <v>11</v>
      </c>
      <c r="D1862" s="89"/>
      <c r="E1862" s="89"/>
      <c r="F1862" s="435"/>
      <c r="G1862" s="435"/>
      <c r="H1862" s="429"/>
      <c r="I1862" s="430"/>
    </row>
    <row r="1863" spans="1:9" ht="18" customHeight="1" thickBot="1">
      <c r="A1863" s="419" t="s">
        <v>971</v>
      </c>
      <c r="B1863" s="431" t="s">
        <v>1145</v>
      </c>
      <c r="C1863" s="170" t="s">
        <v>7</v>
      </c>
      <c r="D1863" s="89">
        <f>SUM(D1864:D1867)</f>
        <v>30686</v>
      </c>
      <c r="E1863" s="89">
        <f>SUM(E1864:E1867)</f>
        <v>10381</v>
      </c>
      <c r="F1863" s="422"/>
      <c r="G1863" s="422"/>
      <c r="H1863" s="425"/>
      <c r="I1863" s="426"/>
    </row>
    <row r="1864" spans="1:9" ht="18" thickBot="1">
      <c r="A1864" s="420"/>
      <c r="B1864" s="432"/>
      <c r="C1864" s="170" t="s">
        <v>8</v>
      </c>
      <c r="D1864" s="89">
        <f>SUM(D1869,D1899,D1904,D1909)</f>
        <v>1200</v>
      </c>
      <c r="E1864" s="89">
        <f>SUM(E1869,E1899,E1904,E1909)</f>
        <v>617</v>
      </c>
      <c r="F1864" s="434"/>
      <c r="G1864" s="434"/>
      <c r="H1864" s="427"/>
      <c r="I1864" s="428"/>
    </row>
    <row r="1865" spans="1:9" ht="18" thickBot="1">
      <c r="A1865" s="420"/>
      <c r="B1865" s="432"/>
      <c r="C1865" s="170" t="s">
        <v>9</v>
      </c>
      <c r="D1865" s="89">
        <f t="shared" ref="D1865:E1865" si="94">SUM(D1870,D1900,D1905,D1910)</f>
        <v>29486</v>
      </c>
      <c r="E1865" s="89">
        <f t="shared" si="94"/>
        <v>9764</v>
      </c>
      <c r="F1865" s="434"/>
      <c r="G1865" s="434"/>
      <c r="H1865" s="427"/>
      <c r="I1865" s="428"/>
    </row>
    <row r="1866" spans="1:9" ht="18" thickBot="1">
      <c r="A1866" s="420"/>
      <c r="B1866" s="432"/>
      <c r="C1866" s="170" t="s">
        <v>10</v>
      </c>
      <c r="D1866" s="89"/>
      <c r="E1866" s="89"/>
      <c r="F1866" s="434"/>
      <c r="G1866" s="434"/>
      <c r="H1866" s="427"/>
      <c r="I1866" s="428"/>
    </row>
    <row r="1867" spans="1:9" ht="18" thickBot="1">
      <c r="A1867" s="421"/>
      <c r="B1867" s="433"/>
      <c r="C1867" s="170" t="s">
        <v>11</v>
      </c>
      <c r="D1867" s="89"/>
      <c r="E1867" s="89"/>
      <c r="F1867" s="435"/>
      <c r="G1867" s="435"/>
      <c r="H1867" s="429"/>
      <c r="I1867" s="430"/>
    </row>
    <row r="1868" spans="1:9" ht="18" customHeight="1" thickBot="1">
      <c r="A1868" s="419" t="s">
        <v>1158</v>
      </c>
      <c r="B1868" s="419" t="s">
        <v>1146</v>
      </c>
      <c r="C1868" s="170" t="s">
        <v>7</v>
      </c>
      <c r="D1868" s="92">
        <f>SUM(D1869:D1872)</f>
        <v>29486</v>
      </c>
      <c r="E1868" s="92">
        <f>SUM(E1869:E1872)</f>
        <v>9764</v>
      </c>
      <c r="F1868" s="422"/>
      <c r="G1868" s="422"/>
      <c r="H1868" s="425"/>
      <c r="I1868" s="426"/>
    </row>
    <row r="1869" spans="1:9" ht="18" thickBot="1">
      <c r="A1869" s="420"/>
      <c r="B1869" s="420"/>
      <c r="C1869" s="170" t="s">
        <v>8</v>
      </c>
      <c r="D1869" s="89">
        <f>SUM(D1874,D1879,D1884,D1889,D1894)</f>
        <v>0</v>
      </c>
      <c r="E1869" s="89">
        <f>SUM(E1874,E1879,E1884,E1889,E1894)</f>
        <v>0</v>
      </c>
      <c r="F1869" s="434"/>
      <c r="G1869" s="434"/>
      <c r="H1869" s="427"/>
      <c r="I1869" s="428"/>
    </row>
    <row r="1870" spans="1:9" ht="18" thickBot="1">
      <c r="A1870" s="420"/>
      <c r="B1870" s="420"/>
      <c r="C1870" s="170" t="s">
        <v>9</v>
      </c>
      <c r="D1870" s="89">
        <f t="shared" ref="D1870:E1870" si="95">SUM(D1875,D1880,D1885,D1890,D1895)</f>
        <v>29486</v>
      </c>
      <c r="E1870" s="89">
        <f t="shared" si="95"/>
        <v>9764</v>
      </c>
      <c r="F1870" s="434"/>
      <c r="G1870" s="434"/>
      <c r="H1870" s="427"/>
      <c r="I1870" s="428"/>
    </row>
    <row r="1871" spans="1:9" ht="18" thickBot="1">
      <c r="A1871" s="420"/>
      <c r="B1871" s="420"/>
      <c r="C1871" s="170" t="s">
        <v>10</v>
      </c>
      <c r="D1871" s="89"/>
      <c r="E1871" s="89"/>
      <c r="F1871" s="434"/>
      <c r="G1871" s="434"/>
      <c r="H1871" s="427"/>
      <c r="I1871" s="428"/>
    </row>
    <row r="1872" spans="1:9" ht="18" thickBot="1">
      <c r="A1872" s="421"/>
      <c r="B1872" s="421"/>
      <c r="C1872" s="170" t="s">
        <v>11</v>
      </c>
      <c r="D1872" s="89"/>
      <c r="E1872" s="89"/>
      <c r="F1872" s="435"/>
      <c r="G1872" s="435"/>
      <c r="H1872" s="429"/>
      <c r="I1872" s="430"/>
    </row>
    <row r="1873" spans="1:9" ht="18" customHeight="1" thickBot="1">
      <c r="A1873" s="419"/>
      <c r="B1873" s="419" t="s">
        <v>1163</v>
      </c>
      <c r="C1873" s="170" t="s">
        <v>7</v>
      </c>
      <c r="D1873" s="89">
        <v>12150</v>
      </c>
      <c r="E1873" s="89"/>
      <c r="F1873" s="260" t="s">
        <v>1169</v>
      </c>
      <c r="G1873" s="260" t="s">
        <v>1147</v>
      </c>
      <c r="H1873" s="425"/>
      <c r="I1873" s="426"/>
    </row>
    <row r="1874" spans="1:9" ht="18" thickBot="1">
      <c r="A1874" s="420"/>
      <c r="B1874" s="420"/>
      <c r="C1874" s="170" t="s">
        <v>8</v>
      </c>
      <c r="D1874" s="89"/>
      <c r="E1874" s="89"/>
      <c r="F1874" s="276"/>
      <c r="G1874" s="276"/>
      <c r="H1874" s="427"/>
      <c r="I1874" s="428"/>
    </row>
    <row r="1875" spans="1:9" ht="18" thickBot="1">
      <c r="A1875" s="420"/>
      <c r="B1875" s="420"/>
      <c r="C1875" s="170" t="s">
        <v>9</v>
      </c>
      <c r="D1875" s="89">
        <v>12150</v>
      </c>
      <c r="E1875" s="89">
        <v>0</v>
      </c>
      <c r="F1875" s="276"/>
      <c r="G1875" s="276"/>
      <c r="H1875" s="427"/>
      <c r="I1875" s="428"/>
    </row>
    <row r="1876" spans="1:9" ht="18" thickBot="1">
      <c r="A1876" s="420"/>
      <c r="B1876" s="420"/>
      <c r="C1876" s="170" t="s">
        <v>10</v>
      </c>
      <c r="D1876" s="89"/>
      <c r="E1876" s="89"/>
      <c r="F1876" s="276"/>
      <c r="G1876" s="276"/>
      <c r="H1876" s="427"/>
      <c r="I1876" s="428"/>
    </row>
    <row r="1877" spans="1:9" ht="18" thickBot="1">
      <c r="A1877" s="421"/>
      <c r="B1877" s="421"/>
      <c r="C1877" s="170" t="s">
        <v>11</v>
      </c>
      <c r="D1877" s="89"/>
      <c r="E1877" s="89"/>
      <c r="F1877" s="438"/>
      <c r="G1877" s="438"/>
      <c r="H1877" s="429"/>
      <c r="I1877" s="430"/>
    </row>
    <row r="1878" spans="1:9" ht="18" customHeight="1" thickBot="1">
      <c r="A1878" s="419"/>
      <c r="B1878" s="419" t="s">
        <v>1164</v>
      </c>
      <c r="C1878" s="170" t="s">
        <v>7</v>
      </c>
      <c r="D1878" s="89">
        <v>5760</v>
      </c>
      <c r="E1878" s="89">
        <v>4951</v>
      </c>
      <c r="F1878" s="260" t="s">
        <v>1170</v>
      </c>
      <c r="G1878" s="260" t="s">
        <v>1148</v>
      </c>
      <c r="H1878" s="425"/>
      <c r="I1878" s="426"/>
    </row>
    <row r="1879" spans="1:9" ht="18" thickBot="1">
      <c r="A1879" s="420"/>
      <c r="B1879" s="420"/>
      <c r="C1879" s="170" t="s">
        <v>8</v>
      </c>
      <c r="D1879" s="89"/>
      <c r="E1879" s="89"/>
      <c r="F1879" s="276"/>
      <c r="G1879" s="276"/>
      <c r="H1879" s="427"/>
      <c r="I1879" s="428"/>
    </row>
    <row r="1880" spans="1:9" ht="18" thickBot="1">
      <c r="A1880" s="420"/>
      <c r="B1880" s="420"/>
      <c r="C1880" s="170" t="s">
        <v>9</v>
      </c>
      <c r="D1880" s="89">
        <v>5760</v>
      </c>
      <c r="E1880" s="89">
        <v>4951</v>
      </c>
      <c r="F1880" s="276"/>
      <c r="G1880" s="276" t="s">
        <v>1148</v>
      </c>
      <c r="H1880" s="427"/>
      <c r="I1880" s="428"/>
    </row>
    <row r="1881" spans="1:9" ht="18" thickBot="1">
      <c r="A1881" s="420"/>
      <c r="B1881" s="420"/>
      <c r="C1881" s="170" t="s">
        <v>10</v>
      </c>
      <c r="D1881" s="89"/>
      <c r="E1881" s="89"/>
      <c r="F1881" s="276"/>
      <c r="G1881" s="276"/>
      <c r="H1881" s="427"/>
      <c r="I1881" s="428"/>
    </row>
    <row r="1882" spans="1:9" ht="18" thickBot="1">
      <c r="A1882" s="421"/>
      <c r="B1882" s="421"/>
      <c r="C1882" s="170" t="s">
        <v>11</v>
      </c>
      <c r="D1882" s="89"/>
      <c r="E1882" s="89"/>
      <c r="F1882" s="438"/>
      <c r="G1882" s="438"/>
      <c r="H1882" s="429"/>
      <c r="I1882" s="430"/>
    </row>
    <row r="1883" spans="1:9" ht="18" customHeight="1" thickBot="1">
      <c r="A1883" s="419"/>
      <c r="B1883" s="419" t="s">
        <v>1165</v>
      </c>
      <c r="C1883" s="170" t="s">
        <v>7</v>
      </c>
      <c r="D1883" s="89">
        <v>1020</v>
      </c>
      <c r="E1883" s="89">
        <v>961</v>
      </c>
      <c r="F1883" s="260" t="s">
        <v>1168</v>
      </c>
      <c r="G1883" s="260" t="s">
        <v>1148</v>
      </c>
      <c r="H1883" s="425"/>
      <c r="I1883" s="426"/>
    </row>
    <row r="1884" spans="1:9" ht="18" thickBot="1">
      <c r="A1884" s="420"/>
      <c r="B1884" s="420"/>
      <c r="C1884" s="170" t="s">
        <v>8</v>
      </c>
      <c r="D1884" s="89"/>
      <c r="E1884" s="89"/>
      <c r="F1884" s="276"/>
      <c r="G1884" s="276"/>
      <c r="H1884" s="427"/>
      <c r="I1884" s="428"/>
    </row>
    <row r="1885" spans="1:9" ht="18" thickBot="1">
      <c r="A1885" s="420"/>
      <c r="B1885" s="420"/>
      <c r="C1885" s="170" t="s">
        <v>9</v>
      </c>
      <c r="D1885" s="89">
        <v>1020</v>
      </c>
      <c r="E1885" s="89">
        <v>961</v>
      </c>
      <c r="F1885" s="276"/>
      <c r="G1885" s="276" t="s">
        <v>1148</v>
      </c>
      <c r="H1885" s="427"/>
      <c r="I1885" s="428"/>
    </row>
    <row r="1886" spans="1:9" ht="18" thickBot="1">
      <c r="A1886" s="420"/>
      <c r="B1886" s="420"/>
      <c r="C1886" s="170" t="s">
        <v>10</v>
      </c>
      <c r="D1886" s="89"/>
      <c r="E1886" s="89"/>
      <c r="F1886" s="276"/>
      <c r="G1886" s="276"/>
      <c r="H1886" s="427"/>
      <c r="I1886" s="428"/>
    </row>
    <row r="1887" spans="1:9" ht="18" thickBot="1">
      <c r="A1887" s="421"/>
      <c r="B1887" s="421"/>
      <c r="C1887" s="170" t="s">
        <v>11</v>
      </c>
      <c r="D1887" s="89"/>
      <c r="E1887" s="89"/>
      <c r="F1887" s="438"/>
      <c r="G1887" s="438"/>
      <c r="H1887" s="429"/>
      <c r="I1887" s="430"/>
    </row>
    <row r="1888" spans="1:9" ht="18" customHeight="1" thickBot="1">
      <c r="A1888" s="419"/>
      <c r="B1888" s="419" t="s">
        <v>1166</v>
      </c>
      <c r="C1888" s="170" t="s">
        <v>7</v>
      </c>
      <c r="D1888" s="89">
        <v>4076</v>
      </c>
      <c r="E1888" s="89">
        <v>3852</v>
      </c>
      <c r="F1888" s="260" t="s">
        <v>1171</v>
      </c>
      <c r="G1888" s="260" t="s">
        <v>1148</v>
      </c>
      <c r="H1888" s="425"/>
      <c r="I1888" s="426"/>
    </row>
    <row r="1889" spans="1:9" ht="18" thickBot="1">
      <c r="A1889" s="420"/>
      <c r="B1889" s="420"/>
      <c r="C1889" s="170" t="s">
        <v>8</v>
      </c>
      <c r="D1889" s="89"/>
      <c r="E1889" s="89"/>
      <c r="F1889" s="276"/>
      <c r="G1889" s="276"/>
      <c r="H1889" s="427"/>
      <c r="I1889" s="428"/>
    </row>
    <row r="1890" spans="1:9" ht="18" thickBot="1">
      <c r="A1890" s="420"/>
      <c r="B1890" s="420"/>
      <c r="C1890" s="170" t="s">
        <v>9</v>
      </c>
      <c r="D1890" s="89">
        <v>4076</v>
      </c>
      <c r="E1890" s="89">
        <v>3852</v>
      </c>
      <c r="F1890" s="276"/>
      <c r="G1890" s="276" t="s">
        <v>1148</v>
      </c>
      <c r="H1890" s="427"/>
      <c r="I1890" s="428"/>
    </row>
    <row r="1891" spans="1:9" ht="18" thickBot="1">
      <c r="A1891" s="420"/>
      <c r="B1891" s="420"/>
      <c r="C1891" s="170" t="s">
        <v>10</v>
      </c>
      <c r="D1891" s="89"/>
      <c r="E1891" s="89"/>
      <c r="F1891" s="276"/>
      <c r="G1891" s="276"/>
      <c r="H1891" s="427"/>
      <c r="I1891" s="428"/>
    </row>
    <row r="1892" spans="1:9" ht="18" thickBot="1">
      <c r="A1892" s="421"/>
      <c r="B1892" s="421"/>
      <c r="C1892" s="170" t="s">
        <v>11</v>
      </c>
      <c r="D1892" s="89"/>
      <c r="E1892" s="89"/>
      <c r="F1892" s="438"/>
      <c r="G1892" s="438"/>
      <c r="H1892" s="429"/>
      <c r="I1892" s="430"/>
    </row>
    <row r="1893" spans="1:9" ht="18" customHeight="1" thickBot="1">
      <c r="A1893" s="419"/>
      <c r="B1893" s="419" t="s">
        <v>1167</v>
      </c>
      <c r="C1893" s="170" t="s">
        <v>7</v>
      </c>
      <c r="D1893" s="89">
        <v>6480</v>
      </c>
      <c r="E1893" s="89">
        <v>0</v>
      </c>
      <c r="F1893" s="260" t="s">
        <v>1172</v>
      </c>
      <c r="G1893" s="260" t="s">
        <v>1148</v>
      </c>
      <c r="H1893" s="425"/>
      <c r="I1893" s="426"/>
    </row>
    <row r="1894" spans="1:9" ht="18" thickBot="1">
      <c r="A1894" s="420"/>
      <c r="B1894" s="420"/>
      <c r="C1894" s="170" t="s">
        <v>8</v>
      </c>
      <c r="D1894" s="89"/>
      <c r="E1894" s="89"/>
      <c r="F1894" s="276"/>
      <c r="G1894" s="276"/>
      <c r="H1894" s="427"/>
      <c r="I1894" s="428"/>
    </row>
    <row r="1895" spans="1:9" ht="18" thickBot="1">
      <c r="A1895" s="420"/>
      <c r="B1895" s="420"/>
      <c r="C1895" s="170" t="s">
        <v>9</v>
      </c>
      <c r="D1895" s="89">
        <v>6480</v>
      </c>
      <c r="E1895" s="89">
        <v>0</v>
      </c>
      <c r="F1895" s="276"/>
      <c r="G1895" s="276" t="s">
        <v>1148</v>
      </c>
      <c r="H1895" s="427"/>
      <c r="I1895" s="428"/>
    </row>
    <row r="1896" spans="1:9" ht="18" thickBot="1">
      <c r="A1896" s="420"/>
      <c r="B1896" s="420"/>
      <c r="C1896" s="170" t="s">
        <v>10</v>
      </c>
      <c r="D1896" s="89"/>
      <c r="E1896" s="89"/>
      <c r="F1896" s="276"/>
      <c r="G1896" s="276"/>
      <c r="H1896" s="427"/>
      <c r="I1896" s="428"/>
    </row>
    <row r="1897" spans="1:9" ht="18" thickBot="1">
      <c r="A1897" s="421"/>
      <c r="B1897" s="421"/>
      <c r="C1897" s="170" t="s">
        <v>11</v>
      </c>
      <c r="D1897" s="89"/>
      <c r="E1897" s="89"/>
      <c r="F1897" s="438"/>
      <c r="G1897" s="438"/>
      <c r="H1897" s="429"/>
      <c r="I1897" s="430"/>
    </row>
    <row r="1898" spans="1:9" ht="18" customHeight="1" thickBot="1">
      <c r="A1898" s="257" t="s">
        <v>1159</v>
      </c>
      <c r="B1898" s="602" t="s">
        <v>1149</v>
      </c>
      <c r="C1898" s="170" t="s">
        <v>7</v>
      </c>
      <c r="D1898" s="89">
        <v>500</v>
      </c>
      <c r="E1898" s="89">
        <v>355</v>
      </c>
      <c r="F1898" s="260" t="s">
        <v>1150</v>
      </c>
      <c r="G1898" s="260"/>
      <c r="H1898" s="425"/>
      <c r="I1898" s="426"/>
    </row>
    <row r="1899" spans="1:9" ht="18" thickBot="1">
      <c r="A1899" s="258"/>
      <c r="B1899" s="603"/>
      <c r="C1899" s="170" t="s">
        <v>8</v>
      </c>
      <c r="D1899" s="89">
        <v>500</v>
      </c>
      <c r="E1899" s="89">
        <v>355</v>
      </c>
      <c r="F1899" s="276"/>
      <c r="G1899" s="276"/>
      <c r="H1899" s="427"/>
      <c r="I1899" s="428"/>
    </row>
    <row r="1900" spans="1:9" ht="18" thickBot="1">
      <c r="A1900" s="258"/>
      <c r="B1900" s="603"/>
      <c r="C1900" s="170" t="s">
        <v>9</v>
      </c>
      <c r="D1900" s="89"/>
      <c r="E1900" s="89"/>
      <c r="F1900" s="276"/>
      <c r="G1900" s="276" t="s">
        <v>1148</v>
      </c>
      <c r="H1900" s="427"/>
      <c r="I1900" s="428"/>
    </row>
    <row r="1901" spans="1:9" ht="18" thickBot="1">
      <c r="A1901" s="258"/>
      <c r="B1901" s="603"/>
      <c r="C1901" s="170" t="s">
        <v>10</v>
      </c>
      <c r="D1901" s="89"/>
      <c r="E1901" s="89"/>
      <c r="F1901" s="276"/>
      <c r="G1901" s="276"/>
      <c r="H1901" s="427"/>
      <c r="I1901" s="428"/>
    </row>
    <row r="1902" spans="1:9" ht="18" thickBot="1">
      <c r="A1902" s="259"/>
      <c r="B1902" s="604"/>
      <c r="C1902" s="170" t="s">
        <v>11</v>
      </c>
      <c r="D1902" s="89"/>
      <c r="E1902" s="89"/>
      <c r="F1902" s="438"/>
      <c r="G1902" s="438"/>
      <c r="H1902" s="429"/>
      <c r="I1902" s="430"/>
    </row>
    <row r="1903" spans="1:9" ht="18" customHeight="1" thickBot="1">
      <c r="A1903" s="257" t="s">
        <v>1173</v>
      </c>
      <c r="B1903" s="554" t="s">
        <v>1151</v>
      </c>
      <c r="C1903" s="170" t="s">
        <v>7</v>
      </c>
      <c r="D1903" s="89">
        <v>400</v>
      </c>
      <c r="E1903" s="89">
        <v>262</v>
      </c>
      <c r="F1903" s="260" t="s">
        <v>1152</v>
      </c>
      <c r="G1903" s="260" t="s">
        <v>1153</v>
      </c>
      <c r="H1903" s="425"/>
      <c r="I1903" s="426"/>
    </row>
    <row r="1904" spans="1:9" ht="18" thickBot="1">
      <c r="A1904" s="258"/>
      <c r="B1904" s="555"/>
      <c r="C1904" s="170" t="s">
        <v>8</v>
      </c>
      <c r="D1904" s="89">
        <v>400</v>
      </c>
      <c r="E1904" s="89">
        <v>262</v>
      </c>
      <c r="F1904" s="276"/>
      <c r="G1904" s="276"/>
      <c r="H1904" s="427"/>
      <c r="I1904" s="428"/>
    </row>
    <row r="1905" spans="1:9" ht="18" thickBot="1">
      <c r="A1905" s="258"/>
      <c r="B1905" s="555"/>
      <c r="C1905" s="170" t="s">
        <v>9</v>
      </c>
      <c r="D1905" s="89"/>
      <c r="E1905" s="89"/>
      <c r="F1905" s="276"/>
      <c r="G1905" s="276"/>
      <c r="H1905" s="427"/>
      <c r="I1905" s="428"/>
    </row>
    <row r="1906" spans="1:9" ht="18" thickBot="1">
      <c r="A1906" s="258"/>
      <c r="B1906" s="555"/>
      <c r="C1906" s="170" t="s">
        <v>10</v>
      </c>
      <c r="D1906" s="89"/>
      <c r="E1906" s="89"/>
      <c r="F1906" s="276"/>
      <c r="G1906" s="276"/>
      <c r="H1906" s="427"/>
      <c r="I1906" s="428"/>
    </row>
    <row r="1907" spans="1:9" ht="18" thickBot="1">
      <c r="A1907" s="259"/>
      <c r="B1907" s="556"/>
      <c r="C1907" s="170" t="s">
        <v>11</v>
      </c>
      <c r="D1907" s="89"/>
      <c r="E1907" s="89"/>
      <c r="F1907" s="438"/>
      <c r="G1907" s="438"/>
      <c r="H1907" s="429"/>
      <c r="I1907" s="430"/>
    </row>
    <row r="1908" spans="1:9" ht="18" customHeight="1" thickBot="1">
      <c r="A1908" s="257" t="s">
        <v>1174</v>
      </c>
      <c r="B1908" s="554" t="s">
        <v>1162</v>
      </c>
      <c r="C1908" s="170" t="s">
        <v>7</v>
      </c>
      <c r="D1908" s="89">
        <v>300</v>
      </c>
      <c r="E1908" s="89">
        <v>0</v>
      </c>
      <c r="F1908" s="260" t="s">
        <v>1154</v>
      </c>
      <c r="G1908" s="260" t="s">
        <v>1155</v>
      </c>
      <c r="H1908" s="425"/>
      <c r="I1908" s="426"/>
    </row>
    <row r="1909" spans="1:9" ht="18" thickBot="1">
      <c r="A1909" s="258"/>
      <c r="B1909" s="555"/>
      <c r="C1909" s="170" t="s">
        <v>8</v>
      </c>
      <c r="D1909" s="89">
        <v>300</v>
      </c>
      <c r="E1909" s="89">
        <v>0</v>
      </c>
      <c r="F1909" s="276"/>
      <c r="G1909" s="276"/>
      <c r="H1909" s="427"/>
      <c r="I1909" s="428"/>
    </row>
    <row r="1910" spans="1:9" ht="18" thickBot="1">
      <c r="A1910" s="258"/>
      <c r="B1910" s="555"/>
      <c r="C1910" s="170" t="s">
        <v>9</v>
      </c>
      <c r="D1910" s="89"/>
      <c r="E1910" s="89"/>
      <c r="F1910" s="276"/>
      <c r="G1910" s="276"/>
      <c r="H1910" s="427"/>
      <c r="I1910" s="428"/>
    </row>
    <row r="1911" spans="1:9" ht="18" thickBot="1">
      <c r="A1911" s="258"/>
      <c r="B1911" s="555"/>
      <c r="C1911" s="170" t="s">
        <v>10</v>
      </c>
      <c r="D1911" s="89"/>
      <c r="E1911" s="89"/>
      <c r="F1911" s="276"/>
      <c r="G1911" s="276"/>
      <c r="H1911" s="427"/>
      <c r="I1911" s="428"/>
    </row>
    <row r="1912" spans="1:9" ht="18" thickBot="1">
      <c r="A1912" s="259"/>
      <c r="B1912" s="556"/>
      <c r="C1912" s="170" t="s">
        <v>11</v>
      </c>
      <c r="D1912" s="89"/>
      <c r="E1912" s="89"/>
      <c r="F1912" s="438"/>
      <c r="G1912" s="438"/>
      <c r="H1912" s="429"/>
      <c r="I1912" s="430"/>
    </row>
    <row r="1913" spans="1:9" ht="18" customHeight="1" thickBot="1">
      <c r="A1913" s="257" t="s">
        <v>972</v>
      </c>
      <c r="B1913" s="557" t="s">
        <v>1160</v>
      </c>
      <c r="C1913" s="170" t="s">
        <v>7</v>
      </c>
      <c r="D1913" s="89">
        <f>SUM(D1914:D1917)</f>
        <v>115040</v>
      </c>
      <c r="E1913" s="89">
        <f>SUM(E1914:E1917)</f>
        <v>71270</v>
      </c>
      <c r="F1913" s="260" t="s">
        <v>1157</v>
      </c>
      <c r="G1913" s="260" t="s">
        <v>1156</v>
      </c>
      <c r="H1913" s="425"/>
      <c r="I1913" s="426"/>
    </row>
    <row r="1914" spans="1:9" ht="22.5" customHeight="1" thickBot="1">
      <c r="A1914" s="258"/>
      <c r="B1914" s="557"/>
      <c r="C1914" s="170" t="s">
        <v>8</v>
      </c>
      <c r="D1914" s="89">
        <v>87150</v>
      </c>
      <c r="E1914" s="89">
        <v>47170</v>
      </c>
      <c r="F1914" s="276"/>
      <c r="G1914" s="276"/>
      <c r="H1914" s="427"/>
      <c r="I1914" s="428"/>
    </row>
    <row r="1915" spans="1:9" ht="18" thickBot="1">
      <c r="A1915" s="258"/>
      <c r="B1915" s="557"/>
      <c r="C1915" s="170" t="s">
        <v>9</v>
      </c>
      <c r="D1915" s="89">
        <v>27890</v>
      </c>
      <c r="E1915" s="89">
        <v>24100</v>
      </c>
      <c r="F1915" s="276"/>
      <c r="G1915" s="276"/>
      <c r="H1915" s="427"/>
      <c r="I1915" s="428"/>
    </row>
    <row r="1916" spans="1:9" ht="18" thickBot="1">
      <c r="A1916" s="258"/>
      <c r="B1916" s="557"/>
      <c r="C1916" s="170" t="s">
        <v>10</v>
      </c>
      <c r="D1916" s="89"/>
      <c r="E1916" s="89"/>
      <c r="F1916" s="276"/>
      <c r="G1916" s="276"/>
      <c r="H1916" s="427"/>
      <c r="I1916" s="428"/>
    </row>
    <row r="1917" spans="1:9" ht="18" thickBot="1">
      <c r="A1917" s="259"/>
      <c r="B1917" s="558"/>
      <c r="C1917" s="170" t="s">
        <v>11</v>
      </c>
      <c r="D1917" s="89"/>
      <c r="E1917" s="89"/>
      <c r="F1917" s="438"/>
      <c r="G1917" s="438"/>
      <c r="H1917" s="429"/>
      <c r="I1917" s="430"/>
    </row>
    <row r="1918" spans="1:9" ht="18" thickBot="1">
      <c r="A1918" s="257"/>
      <c r="B1918" s="233" t="s">
        <v>1161</v>
      </c>
      <c r="C1918" s="170" t="s">
        <v>7</v>
      </c>
      <c r="D1918" s="89">
        <v>25930</v>
      </c>
      <c r="E1918" s="89">
        <v>4010</v>
      </c>
      <c r="F1918" s="260"/>
      <c r="G1918" s="260"/>
      <c r="H1918" s="425"/>
      <c r="I1918" s="426"/>
    </row>
    <row r="1919" spans="1:9" ht="18" thickBot="1">
      <c r="A1919" s="258"/>
      <c r="B1919" s="234"/>
      <c r="C1919" s="170" t="s">
        <v>8</v>
      </c>
      <c r="D1919" s="89">
        <v>25930</v>
      </c>
      <c r="E1919" s="89">
        <v>4010</v>
      </c>
      <c r="F1919" s="276"/>
      <c r="G1919" s="276"/>
      <c r="H1919" s="427"/>
      <c r="I1919" s="428"/>
    </row>
    <row r="1920" spans="1:9" ht="18" thickBot="1">
      <c r="A1920" s="258"/>
      <c r="B1920" s="234"/>
      <c r="C1920" s="170" t="s">
        <v>9</v>
      </c>
      <c r="D1920" s="89"/>
      <c r="E1920" s="89"/>
      <c r="F1920" s="276"/>
      <c r="G1920" s="276"/>
      <c r="H1920" s="427"/>
      <c r="I1920" s="428"/>
    </row>
    <row r="1921" spans="1:9" ht="18" thickBot="1">
      <c r="A1921" s="258"/>
      <c r="B1921" s="234"/>
      <c r="C1921" s="170" t="s">
        <v>10</v>
      </c>
      <c r="D1921" s="89"/>
      <c r="E1921" s="89"/>
      <c r="F1921" s="276"/>
      <c r="G1921" s="276"/>
      <c r="H1921" s="427"/>
      <c r="I1921" s="428"/>
    </row>
    <row r="1922" spans="1:9" ht="18" thickBot="1">
      <c r="A1922" s="259"/>
      <c r="B1922" s="235"/>
      <c r="C1922" s="170" t="s">
        <v>11</v>
      </c>
      <c r="D1922" s="89"/>
      <c r="E1922" s="89"/>
      <c r="F1922" s="438"/>
      <c r="G1922" s="438"/>
      <c r="H1922" s="429"/>
      <c r="I1922" s="430"/>
    </row>
    <row r="1923" spans="1:9" ht="17.25" thickBot="1">
      <c r="A1923" s="268" t="s">
        <v>841</v>
      </c>
      <c r="B1923" s="269"/>
      <c r="C1923" s="71" t="s">
        <v>7</v>
      </c>
      <c r="D1923" s="661">
        <f>SUM(D1924:D1927)</f>
        <v>145726</v>
      </c>
      <c r="E1923" s="661">
        <f>SUM(E1924:E1927)</f>
        <v>81651</v>
      </c>
      <c r="F1923" s="274"/>
      <c r="G1923" s="274"/>
      <c r="H1923" s="662"/>
      <c r="I1923" s="426"/>
    </row>
    <row r="1924" spans="1:9" ht="17.25" thickBot="1">
      <c r="A1924" s="270"/>
      <c r="B1924" s="271"/>
      <c r="C1924" s="71" t="s">
        <v>8</v>
      </c>
      <c r="D1924" s="661">
        <f>SUM(D1849,D1854)</f>
        <v>88350</v>
      </c>
      <c r="E1924" s="661">
        <f>SUM(E1849,E1854)</f>
        <v>47787</v>
      </c>
      <c r="F1924" s="544"/>
      <c r="G1924" s="544"/>
      <c r="H1924" s="427"/>
      <c r="I1924" s="428"/>
    </row>
    <row r="1925" spans="1:9" ht="17.25" thickBot="1">
      <c r="A1925" s="270"/>
      <c r="B1925" s="271"/>
      <c r="C1925" s="71" t="s">
        <v>9</v>
      </c>
      <c r="D1925" s="661">
        <f t="shared" ref="D1925:E1925" si="96">SUM(D1850,D1855)</f>
        <v>57376</v>
      </c>
      <c r="E1925" s="661">
        <f t="shared" si="96"/>
        <v>33864</v>
      </c>
      <c r="F1925" s="544"/>
      <c r="G1925" s="544"/>
      <c r="H1925" s="427"/>
      <c r="I1925" s="428"/>
    </row>
    <row r="1926" spans="1:9" ht="17.25" thickBot="1">
      <c r="A1926" s="270"/>
      <c r="B1926" s="271"/>
      <c r="C1926" s="71" t="s">
        <v>10</v>
      </c>
      <c r="D1926" s="661">
        <f t="shared" ref="D1926:E1926" si="97">SUM(D1851,D1856)</f>
        <v>0</v>
      </c>
      <c r="E1926" s="661">
        <f t="shared" si="97"/>
        <v>0</v>
      </c>
      <c r="F1926" s="544"/>
      <c r="G1926" s="544"/>
      <c r="H1926" s="427"/>
      <c r="I1926" s="428"/>
    </row>
    <row r="1927" spans="1:9" ht="30.75" thickBot="1">
      <c r="A1927" s="272"/>
      <c r="B1927" s="273"/>
      <c r="C1927" s="71" t="s">
        <v>11</v>
      </c>
      <c r="D1927" s="661">
        <f t="shared" ref="D1927:E1927" si="98">SUM(D1852,D1857)</f>
        <v>0</v>
      </c>
      <c r="E1927" s="661">
        <f t="shared" si="98"/>
        <v>0</v>
      </c>
      <c r="F1927" s="545"/>
      <c r="G1927" s="545"/>
      <c r="H1927" s="429"/>
      <c r="I1927" s="430"/>
    </row>
    <row r="1928" spans="1:9" ht="17.25" thickBot="1">
      <c r="A1928" s="658" t="s">
        <v>1248</v>
      </c>
      <c r="B1928" s="659"/>
      <c r="C1928" s="659"/>
      <c r="D1928" s="659"/>
      <c r="E1928" s="659"/>
      <c r="F1928" s="659"/>
      <c r="G1928" s="659"/>
      <c r="H1928" s="659"/>
      <c r="I1928" s="660"/>
    </row>
    <row r="1929" spans="1:9" ht="18" thickBot="1">
      <c r="A1929" s="171"/>
      <c r="B1929" s="607" t="s">
        <v>1033</v>
      </c>
      <c r="C1929" s="608"/>
      <c r="D1929" s="608"/>
      <c r="E1929" s="609"/>
      <c r="F1929" s="193"/>
      <c r="G1929" s="193"/>
      <c r="H1929" s="193"/>
      <c r="I1929" s="172"/>
    </row>
    <row r="1930" spans="1:9" ht="104.25" thickBot="1">
      <c r="A1930" s="171"/>
      <c r="B1930" s="198" t="s">
        <v>1175</v>
      </c>
      <c r="C1930" s="199"/>
      <c r="D1930" s="199"/>
      <c r="E1930" s="199"/>
      <c r="F1930" s="200" t="s">
        <v>1176</v>
      </c>
      <c r="G1930" s="200" t="s">
        <v>942</v>
      </c>
      <c r="H1930" s="610" t="s">
        <v>1177</v>
      </c>
      <c r="I1930" s="611"/>
    </row>
    <row r="1931" spans="1:9" ht="18" thickBot="1">
      <c r="A1931" s="257"/>
      <c r="B1931" s="233" t="s">
        <v>1178</v>
      </c>
      <c r="C1931" s="170" t="s">
        <v>7</v>
      </c>
      <c r="D1931" s="92"/>
      <c r="E1931" s="92"/>
      <c r="F1931" s="422"/>
      <c r="G1931" s="422"/>
      <c r="H1931" s="425"/>
      <c r="I1931" s="426"/>
    </row>
    <row r="1932" spans="1:9" ht="18" thickBot="1">
      <c r="A1932" s="258"/>
      <c r="B1932" s="234"/>
      <c r="C1932" s="170" t="s">
        <v>8</v>
      </c>
      <c r="D1932" s="89">
        <f>SUM(D1937,D1942,D1947,D1952,D1957,D1962,D1967,D1972)</f>
        <v>14690</v>
      </c>
      <c r="E1932" s="89">
        <f>SUM(E1937,E1942,E1947,E1952,E1957,E1962,E1967,E1972)</f>
        <v>5650</v>
      </c>
      <c r="F1932" s="434"/>
      <c r="G1932" s="434"/>
      <c r="H1932" s="427"/>
      <c r="I1932" s="428"/>
    </row>
    <row r="1933" spans="1:9" ht="18" thickBot="1">
      <c r="A1933" s="258"/>
      <c r="B1933" s="234"/>
      <c r="C1933" s="170" t="s">
        <v>9</v>
      </c>
      <c r="D1933" s="89">
        <f t="shared" ref="D1933:E1933" si="99">SUM(D1938,D1943,D1948,D1953,D1958,D1963,D1968,D1973)</f>
        <v>0</v>
      </c>
      <c r="E1933" s="89">
        <f t="shared" si="99"/>
        <v>0</v>
      </c>
      <c r="F1933" s="434"/>
      <c r="G1933" s="434"/>
      <c r="H1933" s="427"/>
      <c r="I1933" s="428"/>
    </row>
    <row r="1934" spans="1:9" ht="18" thickBot="1">
      <c r="A1934" s="258"/>
      <c r="B1934" s="234"/>
      <c r="C1934" s="170" t="s">
        <v>10</v>
      </c>
      <c r="D1934" s="89">
        <f t="shared" ref="D1934:E1934" si="100">SUM(D1939,D1944,D1949,D1954,D1959,D1964,D1969,D1974)</f>
        <v>0</v>
      </c>
      <c r="E1934" s="89">
        <f t="shared" si="100"/>
        <v>0</v>
      </c>
      <c r="F1934" s="434"/>
      <c r="G1934" s="434"/>
      <c r="H1934" s="427"/>
      <c r="I1934" s="428"/>
    </row>
    <row r="1935" spans="1:9" ht="18" thickBot="1">
      <c r="A1935" s="259"/>
      <c r="B1935" s="235"/>
      <c r="C1935" s="170" t="s">
        <v>11</v>
      </c>
      <c r="D1935" s="89">
        <f t="shared" ref="D1935:E1935" si="101">SUM(D1940,D1945,D1950,D1955,D1960,D1965,D1970,D1975)</f>
        <v>0</v>
      </c>
      <c r="E1935" s="89">
        <f t="shared" si="101"/>
        <v>0</v>
      </c>
      <c r="F1935" s="435"/>
      <c r="G1935" s="435"/>
      <c r="H1935" s="429"/>
      <c r="I1935" s="430"/>
    </row>
    <row r="1936" spans="1:9" ht="18" thickBot="1">
      <c r="A1936" s="257"/>
      <c r="B1936" s="571" t="s">
        <v>1179</v>
      </c>
      <c r="C1936" s="170" t="s">
        <v>7</v>
      </c>
      <c r="D1936" s="201">
        <v>4200</v>
      </c>
      <c r="E1936" s="201"/>
      <c r="F1936" s="614" t="s">
        <v>1195</v>
      </c>
      <c r="G1936" s="614" t="s">
        <v>1196</v>
      </c>
      <c r="H1936" s="562" t="s">
        <v>1197</v>
      </c>
      <c r="I1936" s="577"/>
    </row>
    <row r="1937" spans="1:9" ht="18" thickBot="1">
      <c r="A1937" s="258"/>
      <c r="B1937" s="572"/>
      <c r="C1937" s="170" t="s">
        <v>8</v>
      </c>
      <c r="D1937" s="201">
        <v>4200</v>
      </c>
      <c r="E1937" s="201"/>
      <c r="F1937" s="615"/>
      <c r="G1937" s="615"/>
      <c r="H1937" s="578"/>
      <c r="I1937" s="579"/>
    </row>
    <row r="1938" spans="1:9" ht="18" thickBot="1">
      <c r="A1938" s="258"/>
      <c r="B1938" s="572"/>
      <c r="C1938" s="170" t="s">
        <v>9</v>
      </c>
      <c r="D1938" s="201"/>
      <c r="E1938" s="201"/>
      <c r="F1938" s="615"/>
      <c r="G1938" s="615"/>
      <c r="H1938" s="578"/>
      <c r="I1938" s="579"/>
    </row>
    <row r="1939" spans="1:9" ht="18" thickBot="1">
      <c r="A1939" s="258"/>
      <c r="B1939" s="572"/>
      <c r="C1939" s="170" t="s">
        <v>10</v>
      </c>
      <c r="D1939" s="201"/>
      <c r="E1939" s="201"/>
      <c r="F1939" s="615"/>
      <c r="G1939" s="615"/>
      <c r="H1939" s="578"/>
      <c r="I1939" s="579"/>
    </row>
    <row r="1940" spans="1:9" ht="18" thickBot="1">
      <c r="A1940" s="259"/>
      <c r="B1940" s="573"/>
      <c r="C1940" s="170" t="s">
        <v>11</v>
      </c>
      <c r="D1940" s="202"/>
      <c r="E1940" s="202"/>
      <c r="F1940" s="616"/>
      <c r="G1940" s="616"/>
      <c r="H1940" s="580"/>
      <c r="I1940" s="581"/>
    </row>
    <row r="1941" spans="1:9" ht="18" thickBot="1">
      <c r="A1941" s="257"/>
      <c r="B1941" s="571" t="s">
        <v>1180</v>
      </c>
      <c r="C1941" s="170" t="s">
        <v>7</v>
      </c>
      <c r="D1941" s="92">
        <v>600</v>
      </c>
      <c r="E1941" s="92"/>
      <c r="F1941" s="574" t="s">
        <v>1198</v>
      </c>
      <c r="G1941" s="574" t="s">
        <v>1199</v>
      </c>
      <c r="H1941" s="562"/>
      <c r="I1941" s="577"/>
    </row>
    <row r="1942" spans="1:9" ht="18" thickBot="1">
      <c r="A1942" s="258"/>
      <c r="B1942" s="572"/>
      <c r="C1942" s="170" t="s">
        <v>8</v>
      </c>
      <c r="D1942" s="89">
        <v>600</v>
      </c>
      <c r="E1942" s="89"/>
      <c r="F1942" s="575"/>
      <c r="G1942" s="575"/>
      <c r="H1942" s="578"/>
      <c r="I1942" s="579"/>
    </row>
    <row r="1943" spans="1:9" ht="18" thickBot="1">
      <c r="A1943" s="258"/>
      <c r="B1943" s="572"/>
      <c r="C1943" s="170" t="s">
        <v>9</v>
      </c>
      <c r="D1943" s="89"/>
      <c r="E1943" s="89"/>
      <c r="F1943" s="575"/>
      <c r="G1943" s="575"/>
      <c r="H1943" s="578"/>
      <c r="I1943" s="579"/>
    </row>
    <row r="1944" spans="1:9" ht="18" thickBot="1">
      <c r="A1944" s="258"/>
      <c r="B1944" s="572"/>
      <c r="C1944" s="170" t="s">
        <v>10</v>
      </c>
      <c r="D1944" s="89"/>
      <c r="E1944" s="89"/>
      <c r="F1944" s="575"/>
      <c r="G1944" s="575"/>
      <c r="H1944" s="578"/>
      <c r="I1944" s="579"/>
    </row>
    <row r="1945" spans="1:9" ht="18" thickBot="1">
      <c r="A1945" s="259"/>
      <c r="B1945" s="573"/>
      <c r="C1945" s="170" t="s">
        <v>11</v>
      </c>
      <c r="D1945" s="89"/>
      <c r="E1945" s="89"/>
      <c r="F1945" s="576"/>
      <c r="G1945" s="576"/>
      <c r="H1945" s="580"/>
      <c r="I1945" s="581"/>
    </row>
    <row r="1946" spans="1:9" ht="18" thickBot="1">
      <c r="A1946" s="257"/>
      <c r="B1946" s="571" t="s">
        <v>1181</v>
      </c>
      <c r="C1946" s="170" t="s">
        <v>7</v>
      </c>
      <c r="D1946" s="89">
        <v>300</v>
      </c>
      <c r="E1946" s="89"/>
      <c r="F1946" s="574" t="s">
        <v>1200</v>
      </c>
      <c r="G1946" s="612" t="s">
        <v>942</v>
      </c>
      <c r="H1946" s="562" t="s">
        <v>1202</v>
      </c>
      <c r="I1946" s="577"/>
    </row>
    <row r="1947" spans="1:9" ht="18" thickBot="1">
      <c r="A1947" s="258"/>
      <c r="B1947" s="572"/>
      <c r="C1947" s="170" t="s">
        <v>8</v>
      </c>
      <c r="D1947" s="89">
        <v>300</v>
      </c>
      <c r="E1947" s="89"/>
      <c r="F1947" s="575"/>
      <c r="G1947" s="586"/>
      <c r="H1947" s="578"/>
      <c r="I1947" s="579"/>
    </row>
    <row r="1948" spans="1:9" ht="18" thickBot="1">
      <c r="A1948" s="258"/>
      <c r="B1948" s="572"/>
      <c r="C1948" s="170" t="s">
        <v>9</v>
      </c>
      <c r="D1948" s="89"/>
      <c r="E1948" s="89"/>
      <c r="F1948" s="575"/>
      <c r="G1948" s="586"/>
      <c r="H1948" s="578"/>
      <c r="I1948" s="579"/>
    </row>
    <row r="1949" spans="1:9" ht="18" thickBot="1">
      <c r="A1949" s="258"/>
      <c r="B1949" s="572"/>
      <c r="C1949" s="170" t="s">
        <v>10</v>
      </c>
      <c r="D1949" s="89"/>
      <c r="E1949" s="89"/>
      <c r="F1949" s="575"/>
      <c r="G1949" s="586"/>
      <c r="H1949" s="578"/>
      <c r="I1949" s="579"/>
    </row>
    <row r="1950" spans="1:9" ht="18" thickBot="1">
      <c r="A1950" s="259"/>
      <c r="B1950" s="573"/>
      <c r="C1950" s="170" t="s">
        <v>11</v>
      </c>
      <c r="D1950" s="89"/>
      <c r="E1950" s="89"/>
      <c r="F1950" s="576"/>
      <c r="G1950" s="613"/>
      <c r="H1950" s="580"/>
      <c r="I1950" s="581"/>
    </row>
    <row r="1951" spans="1:9" ht="18" thickBot="1">
      <c r="A1951" s="257"/>
      <c r="B1951" s="571" t="s">
        <v>1182</v>
      </c>
      <c r="C1951" s="170" t="s">
        <v>7</v>
      </c>
      <c r="D1951" s="89">
        <v>360</v>
      </c>
      <c r="E1951" s="89"/>
      <c r="F1951" s="574" t="s">
        <v>1201</v>
      </c>
      <c r="G1951" s="574" t="s">
        <v>1148</v>
      </c>
      <c r="H1951" s="562"/>
      <c r="I1951" s="577"/>
    </row>
    <row r="1952" spans="1:9" ht="18" thickBot="1">
      <c r="A1952" s="258"/>
      <c r="B1952" s="572"/>
      <c r="C1952" s="170" t="s">
        <v>8</v>
      </c>
      <c r="D1952" s="89">
        <v>360</v>
      </c>
      <c r="E1952" s="89"/>
      <c r="F1952" s="575"/>
      <c r="G1952" s="575"/>
      <c r="H1952" s="578"/>
      <c r="I1952" s="579"/>
    </row>
    <row r="1953" spans="1:9" ht="18.75" customHeight="1" thickBot="1">
      <c r="A1953" s="258"/>
      <c r="B1953" s="572"/>
      <c r="C1953" s="170" t="s">
        <v>9</v>
      </c>
      <c r="D1953" s="89"/>
      <c r="E1953" s="89"/>
      <c r="F1953" s="575"/>
      <c r="G1953" s="575"/>
      <c r="H1953" s="578"/>
      <c r="I1953" s="579"/>
    </row>
    <row r="1954" spans="1:9" ht="18" thickBot="1">
      <c r="A1954" s="258"/>
      <c r="B1954" s="572"/>
      <c r="C1954" s="170" t="s">
        <v>10</v>
      </c>
      <c r="D1954" s="89"/>
      <c r="E1954" s="89"/>
      <c r="F1954" s="575"/>
      <c r="G1954" s="575"/>
      <c r="H1954" s="578"/>
      <c r="I1954" s="579"/>
    </row>
    <row r="1955" spans="1:9" ht="18" thickBot="1">
      <c r="A1955" s="259"/>
      <c r="B1955" s="573"/>
      <c r="C1955" s="170" t="s">
        <v>11</v>
      </c>
      <c r="D1955" s="89"/>
      <c r="E1955" s="89"/>
      <c r="F1955" s="576"/>
      <c r="G1955" s="576"/>
      <c r="H1955" s="580"/>
      <c r="I1955" s="581"/>
    </row>
    <row r="1956" spans="1:9" ht="16.5" customHeight="1" thickBot="1">
      <c r="A1956" s="257"/>
      <c r="B1956" s="571" t="s">
        <v>1183</v>
      </c>
      <c r="C1956" s="170" t="s">
        <v>7</v>
      </c>
      <c r="D1956" s="89">
        <v>400</v>
      </c>
      <c r="E1956" s="89">
        <v>200</v>
      </c>
      <c r="F1956" s="588" t="s">
        <v>1203</v>
      </c>
      <c r="G1956" s="585" t="s">
        <v>942</v>
      </c>
      <c r="H1956" s="562" t="s">
        <v>1202</v>
      </c>
      <c r="I1956" s="563"/>
    </row>
    <row r="1957" spans="1:9" ht="16.5" customHeight="1" thickBot="1">
      <c r="A1957" s="258"/>
      <c r="B1957" s="572"/>
      <c r="C1957" s="170" t="s">
        <v>8</v>
      </c>
      <c r="D1957" s="89">
        <v>400</v>
      </c>
      <c r="E1957" s="89">
        <v>200</v>
      </c>
      <c r="F1957" s="575"/>
      <c r="G1957" s="586"/>
      <c r="H1957" s="564"/>
      <c r="I1957" s="565"/>
    </row>
    <row r="1958" spans="1:9" ht="16.5" customHeight="1" thickBot="1">
      <c r="A1958" s="258"/>
      <c r="B1958" s="572"/>
      <c r="C1958" s="170" t="s">
        <v>9</v>
      </c>
      <c r="D1958" s="89"/>
      <c r="E1958" s="89"/>
      <c r="F1958" s="575"/>
      <c r="G1958" s="586"/>
      <c r="H1958" s="564"/>
      <c r="I1958" s="565"/>
    </row>
    <row r="1959" spans="1:9" ht="16.5" customHeight="1" thickBot="1">
      <c r="A1959" s="258"/>
      <c r="B1959" s="572"/>
      <c r="C1959" s="170" t="s">
        <v>10</v>
      </c>
      <c r="D1959" s="89"/>
      <c r="E1959" s="89"/>
      <c r="F1959" s="575"/>
      <c r="G1959" s="586"/>
      <c r="H1959" s="564"/>
      <c r="I1959" s="565"/>
    </row>
    <row r="1960" spans="1:9" ht="17.25" customHeight="1" thickBot="1">
      <c r="A1960" s="259"/>
      <c r="B1960" s="573"/>
      <c r="C1960" s="170" t="s">
        <v>11</v>
      </c>
      <c r="D1960" s="89"/>
      <c r="E1960" s="89"/>
      <c r="F1960" s="589"/>
      <c r="G1960" s="587"/>
      <c r="H1960" s="566"/>
      <c r="I1960" s="567"/>
    </row>
    <row r="1961" spans="1:9" ht="16.5" customHeight="1" thickBot="1">
      <c r="A1961" s="257"/>
      <c r="B1961" s="571" t="s">
        <v>1184</v>
      </c>
      <c r="C1961" s="170" t="s">
        <v>7</v>
      </c>
      <c r="D1961" s="89">
        <v>300</v>
      </c>
      <c r="E1961" s="89"/>
      <c r="F1961" s="582" t="s">
        <v>1204</v>
      </c>
      <c r="G1961" s="585" t="s">
        <v>942</v>
      </c>
      <c r="H1961" s="562" t="s">
        <v>1202</v>
      </c>
      <c r="I1961" s="563"/>
    </row>
    <row r="1962" spans="1:9" ht="16.5" customHeight="1" thickBot="1">
      <c r="A1962" s="258"/>
      <c r="B1962" s="572"/>
      <c r="C1962" s="170" t="s">
        <v>8</v>
      </c>
      <c r="D1962" s="89">
        <v>300</v>
      </c>
      <c r="E1962" s="89"/>
      <c r="F1962" s="583"/>
      <c r="G1962" s="586"/>
      <c r="H1962" s="564"/>
      <c r="I1962" s="565"/>
    </row>
    <row r="1963" spans="1:9" ht="16.5" customHeight="1" thickBot="1">
      <c r="A1963" s="258"/>
      <c r="B1963" s="572"/>
      <c r="C1963" s="170" t="s">
        <v>9</v>
      </c>
      <c r="D1963" s="89"/>
      <c r="E1963" s="89"/>
      <c r="F1963" s="583"/>
      <c r="G1963" s="586"/>
      <c r="H1963" s="564"/>
      <c r="I1963" s="565"/>
    </row>
    <row r="1964" spans="1:9" ht="16.5" customHeight="1" thickBot="1">
      <c r="A1964" s="258"/>
      <c r="B1964" s="572"/>
      <c r="C1964" s="170" t="s">
        <v>10</v>
      </c>
      <c r="D1964" s="89"/>
      <c r="E1964" s="89"/>
      <c r="F1964" s="583"/>
      <c r="G1964" s="586"/>
      <c r="H1964" s="564"/>
      <c r="I1964" s="565"/>
    </row>
    <row r="1965" spans="1:9" ht="17.25" customHeight="1" thickBot="1">
      <c r="A1965" s="259"/>
      <c r="B1965" s="573"/>
      <c r="C1965" s="170" t="s">
        <v>11</v>
      </c>
      <c r="D1965" s="89"/>
      <c r="E1965" s="89"/>
      <c r="F1965" s="584"/>
      <c r="G1965" s="587"/>
      <c r="H1965" s="566"/>
      <c r="I1965" s="567"/>
    </row>
    <row r="1966" spans="1:9" ht="16.5" customHeight="1" thickBot="1">
      <c r="A1966" s="257"/>
      <c r="B1966" s="571" t="s">
        <v>637</v>
      </c>
      <c r="C1966" s="170" t="s">
        <v>7</v>
      </c>
      <c r="D1966" s="89">
        <v>2970</v>
      </c>
      <c r="E1966" s="89">
        <v>2970</v>
      </c>
      <c r="F1966" s="590" t="s">
        <v>1205</v>
      </c>
      <c r="G1966" s="593" t="s">
        <v>1148</v>
      </c>
      <c r="H1966" s="562"/>
      <c r="I1966" s="563"/>
    </row>
    <row r="1967" spans="1:9" ht="16.5" customHeight="1" thickBot="1">
      <c r="A1967" s="258"/>
      <c r="B1967" s="572"/>
      <c r="C1967" s="170" t="s">
        <v>8</v>
      </c>
      <c r="D1967" s="89">
        <v>2970</v>
      </c>
      <c r="E1967" s="89">
        <v>2970</v>
      </c>
      <c r="F1967" s="591"/>
      <c r="G1967" s="594"/>
      <c r="H1967" s="564"/>
      <c r="I1967" s="565"/>
    </row>
    <row r="1968" spans="1:9" ht="16.5" customHeight="1" thickBot="1">
      <c r="A1968" s="258"/>
      <c r="B1968" s="572"/>
      <c r="C1968" s="170" t="s">
        <v>9</v>
      </c>
      <c r="D1968" s="89"/>
      <c r="E1968" s="89"/>
      <c r="F1968" s="591"/>
      <c r="G1968" s="594"/>
      <c r="H1968" s="564"/>
      <c r="I1968" s="565"/>
    </row>
    <row r="1969" spans="1:9" ht="16.5" customHeight="1" thickBot="1">
      <c r="A1969" s="258"/>
      <c r="B1969" s="572"/>
      <c r="C1969" s="170" t="s">
        <v>10</v>
      </c>
      <c r="D1969" s="89"/>
      <c r="E1969" s="89"/>
      <c r="F1969" s="591"/>
      <c r="G1969" s="594"/>
      <c r="H1969" s="564"/>
      <c r="I1969" s="565"/>
    </row>
    <row r="1970" spans="1:9" ht="17.25" customHeight="1" thickBot="1">
      <c r="A1970" s="259"/>
      <c r="B1970" s="573"/>
      <c r="C1970" s="170" t="s">
        <v>11</v>
      </c>
      <c r="D1970" s="89"/>
      <c r="E1970" s="89"/>
      <c r="F1970" s="592"/>
      <c r="G1970" s="595"/>
      <c r="H1970" s="566"/>
      <c r="I1970" s="567"/>
    </row>
    <row r="1971" spans="1:9" ht="16.5" customHeight="1" thickBot="1">
      <c r="A1971" s="257"/>
      <c r="B1971" s="571" t="s">
        <v>637</v>
      </c>
      <c r="C1971" s="170" t="s">
        <v>7</v>
      </c>
      <c r="D1971" s="89">
        <v>5560</v>
      </c>
      <c r="E1971" s="89">
        <v>2480</v>
      </c>
      <c r="F1971" s="605" t="s">
        <v>1206</v>
      </c>
      <c r="G1971" s="593" t="s">
        <v>1207</v>
      </c>
      <c r="H1971" s="562"/>
      <c r="I1971" s="563"/>
    </row>
    <row r="1972" spans="1:9" ht="16.5" customHeight="1" thickBot="1">
      <c r="A1972" s="258"/>
      <c r="B1972" s="572"/>
      <c r="C1972" s="170" t="s">
        <v>8</v>
      </c>
      <c r="D1972" s="89">
        <v>5560</v>
      </c>
      <c r="E1972" s="89">
        <v>2480</v>
      </c>
      <c r="F1972" s="591"/>
      <c r="G1972" s="594"/>
      <c r="H1972" s="564"/>
      <c r="I1972" s="565"/>
    </row>
    <row r="1973" spans="1:9" ht="16.5" customHeight="1" thickBot="1">
      <c r="A1973" s="258"/>
      <c r="B1973" s="572"/>
      <c r="C1973" s="170" t="s">
        <v>9</v>
      </c>
      <c r="D1973" s="89"/>
      <c r="E1973" s="89"/>
      <c r="F1973" s="591"/>
      <c r="G1973" s="594"/>
      <c r="H1973" s="564"/>
      <c r="I1973" s="565"/>
    </row>
    <row r="1974" spans="1:9" ht="16.5" customHeight="1" thickBot="1">
      <c r="A1974" s="258"/>
      <c r="B1974" s="572"/>
      <c r="C1974" s="170" t="s">
        <v>10</v>
      </c>
      <c r="D1974" s="89"/>
      <c r="E1974" s="89"/>
      <c r="F1974" s="591"/>
      <c r="G1974" s="594"/>
      <c r="H1974" s="564"/>
      <c r="I1974" s="565"/>
    </row>
    <row r="1975" spans="1:9" ht="17.25" customHeight="1" thickBot="1">
      <c r="A1975" s="259"/>
      <c r="B1975" s="573"/>
      <c r="C1975" s="170" t="s">
        <v>11</v>
      </c>
      <c r="D1975" s="89"/>
      <c r="E1975" s="89"/>
      <c r="F1975" s="606"/>
      <c r="G1975" s="599"/>
      <c r="H1975" s="566"/>
      <c r="I1975" s="567"/>
    </row>
    <row r="1976" spans="1:9" ht="16.5" customHeight="1" thickBot="1">
      <c r="A1976" s="568"/>
      <c r="B1976" s="527" t="s">
        <v>1185</v>
      </c>
      <c r="C1976" s="170" t="s">
        <v>7</v>
      </c>
      <c r="D1976" s="89"/>
      <c r="E1976" s="89"/>
      <c r="F1976" s="600"/>
      <c r="G1976" s="600"/>
      <c r="H1976" s="562"/>
      <c r="I1976" s="563"/>
    </row>
    <row r="1977" spans="1:9" ht="16.5" customHeight="1" thickBot="1">
      <c r="A1977" s="569"/>
      <c r="B1977" s="528"/>
      <c r="C1977" s="170" t="s">
        <v>8</v>
      </c>
      <c r="D1977" s="84">
        <f>SUM(D1983,D1988,D1993,D1998)</f>
        <v>0</v>
      </c>
      <c r="E1977" s="84">
        <f>SUM(E1983,E1988,E1993,E1998)</f>
        <v>390</v>
      </c>
      <c r="F1977" s="601"/>
      <c r="G1977" s="601"/>
      <c r="H1977" s="564"/>
      <c r="I1977" s="565"/>
    </row>
    <row r="1978" spans="1:9" ht="16.5" customHeight="1" thickBot="1">
      <c r="A1978" s="569"/>
      <c r="B1978" s="528"/>
      <c r="C1978" s="170" t="s">
        <v>9</v>
      </c>
      <c r="D1978" s="84">
        <f t="shared" ref="D1978:E1978" si="102">SUM(D1984,D1989,D1994,D1999)</f>
        <v>0</v>
      </c>
      <c r="E1978" s="84">
        <f t="shared" si="102"/>
        <v>0</v>
      </c>
      <c r="F1978" s="601"/>
      <c r="G1978" s="601"/>
      <c r="H1978" s="564"/>
      <c r="I1978" s="565"/>
    </row>
    <row r="1979" spans="1:9" ht="16.5" customHeight="1" thickBot="1">
      <c r="A1979" s="569"/>
      <c r="B1979" s="528"/>
      <c r="C1979" s="170" t="s">
        <v>10</v>
      </c>
      <c r="D1979" s="84">
        <f t="shared" ref="D1979:E1979" si="103">SUM(D1985,D1990,D1995,D2000)</f>
        <v>0</v>
      </c>
      <c r="E1979" s="84">
        <f t="shared" si="103"/>
        <v>0</v>
      </c>
      <c r="F1979" s="601"/>
      <c r="G1979" s="601"/>
      <c r="H1979" s="564"/>
      <c r="I1979" s="565"/>
    </row>
    <row r="1980" spans="1:9" ht="17.25" customHeight="1" thickBot="1">
      <c r="A1980" s="570"/>
      <c r="B1980" s="529"/>
      <c r="C1980" s="169" t="s">
        <v>11</v>
      </c>
      <c r="D1980" s="84">
        <f t="shared" ref="D1980:E1980" si="104">SUM(D1986,D1991,D1996,D2001)</f>
        <v>0</v>
      </c>
      <c r="E1980" s="84">
        <f t="shared" si="104"/>
        <v>0</v>
      </c>
      <c r="F1980" s="601"/>
      <c r="G1980" s="601"/>
      <c r="H1980" s="566"/>
      <c r="I1980" s="567"/>
    </row>
    <row r="1981" spans="1:9" ht="68.25" customHeight="1" thickBot="1">
      <c r="A1981" s="197"/>
      <c r="B1981" s="198" t="s">
        <v>1186</v>
      </c>
      <c r="C1981" s="182"/>
      <c r="D1981" s="84"/>
      <c r="E1981" s="84"/>
      <c r="F1981" s="182"/>
      <c r="G1981" s="182"/>
      <c r="H1981" s="204"/>
      <c r="I1981" s="203"/>
    </row>
    <row r="1982" spans="1:9" ht="16.5" customHeight="1" thickBot="1">
      <c r="A1982" s="257"/>
      <c r="B1982" s="596" t="s">
        <v>1187</v>
      </c>
      <c r="C1982" s="170" t="s">
        <v>7</v>
      </c>
      <c r="D1982" s="205">
        <v>0</v>
      </c>
      <c r="E1982" s="205">
        <v>50</v>
      </c>
      <c r="F1982" s="559" t="s">
        <v>1208</v>
      </c>
      <c r="G1982" s="559" t="s">
        <v>942</v>
      </c>
      <c r="H1982" s="562" t="s">
        <v>1191</v>
      </c>
      <c r="I1982" s="563"/>
    </row>
    <row r="1983" spans="1:9" ht="16.5" customHeight="1" thickBot="1">
      <c r="A1983" s="258"/>
      <c r="B1983" s="597"/>
      <c r="C1983" s="170" t="s">
        <v>8</v>
      </c>
      <c r="D1983" s="205">
        <v>0</v>
      </c>
      <c r="E1983" s="205">
        <v>50</v>
      </c>
      <c r="F1983" s="560"/>
      <c r="G1983" s="560"/>
      <c r="H1983" s="564"/>
      <c r="I1983" s="565"/>
    </row>
    <row r="1984" spans="1:9" ht="16.5" customHeight="1" thickBot="1">
      <c r="A1984" s="258"/>
      <c r="B1984" s="597"/>
      <c r="C1984" s="170" t="s">
        <v>9</v>
      </c>
      <c r="D1984" s="89"/>
      <c r="E1984" s="89"/>
      <c r="F1984" s="560"/>
      <c r="G1984" s="560"/>
      <c r="H1984" s="564"/>
      <c r="I1984" s="565"/>
    </row>
    <row r="1985" spans="1:9" ht="16.5" customHeight="1" thickBot="1">
      <c r="A1985" s="258"/>
      <c r="B1985" s="597"/>
      <c r="C1985" s="170" t="s">
        <v>10</v>
      </c>
      <c r="D1985" s="89"/>
      <c r="E1985" s="89"/>
      <c r="F1985" s="560"/>
      <c r="G1985" s="560"/>
      <c r="H1985" s="564"/>
      <c r="I1985" s="565"/>
    </row>
    <row r="1986" spans="1:9" ht="19.5" customHeight="1" thickBot="1">
      <c r="A1986" s="259"/>
      <c r="B1986" s="598"/>
      <c r="C1986" s="170" t="s">
        <v>11</v>
      </c>
      <c r="D1986" s="89"/>
      <c r="E1986" s="89"/>
      <c r="F1986" s="561"/>
      <c r="G1986" s="561"/>
      <c r="H1986" s="566"/>
      <c r="I1986" s="567"/>
    </row>
    <row r="1987" spans="1:9" ht="16.5" customHeight="1" thickBot="1">
      <c r="A1987" s="257"/>
      <c r="B1987" s="596" t="s">
        <v>1188</v>
      </c>
      <c r="C1987" s="170" t="s">
        <v>7</v>
      </c>
      <c r="D1987" s="201"/>
      <c r="E1987" s="201">
        <v>300</v>
      </c>
      <c r="F1987" s="559" t="s">
        <v>942</v>
      </c>
      <c r="G1987" s="559" t="s">
        <v>942</v>
      </c>
      <c r="H1987" s="562" t="s">
        <v>1192</v>
      </c>
      <c r="I1987" s="563"/>
    </row>
    <row r="1988" spans="1:9" ht="16.5" customHeight="1" thickBot="1">
      <c r="A1988" s="258"/>
      <c r="B1988" s="597"/>
      <c r="C1988" s="170" t="s">
        <v>8</v>
      </c>
      <c r="D1988" s="201"/>
      <c r="E1988" s="201">
        <v>300</v>
      </c>
      <c r="F1988" s="560"/>
      <c r="G1988" s="560"/>
      <c r="H1988" s="564"/>
      <c r="I1988" s="565"/>
    </row>
    <row r="1989" spans="1:9" ht="16.5" customHeight="1" thickBot="1">
      <c r="A1989" s="258"/>
      <c r="B1989" s="597"/>
      <c r="C1989" s="170" t="s">
        <v>9</v>
      </c>
      <c r="D1989" s="201"/>
      <c r="E1989" s="201"/>
      <c r="F1989" s="560"/>
      <c r="G1989" s="560"/>
      <c r="H1989" s="564"/>
      <c r="I1989" s="565"/>
    </row>
    <row r="1990" spans="1:9" ht="16.5" customHeight="1" thickBot="1">
      <c r="A1990" s="258"/>
      <c r="B1990" s="597"/>
      <c r="C1990" s="170" t="s">
        <v>10</v>
      </c>
      <c r="D1990" s="201"/>
      <c r="E1990" s="201"/>
      <c r="F1990" s="560"/>
      <c r="G1990" s="560"/>
      <c r="H1990" s="564"/>
      <c r="I1990" s="565"/>
    </row>
    <row r="1991" spans="1:9" ht="17.25" customHeight="1" thickBot="1">
      <c r="A1991" s="259"/>
      <c r="B1991" s="598"/>
      <c r="C1991" s="170" t="s">
        <v>11</v>
      </c>
      <c r="D1991" s="202"/>
      <c r="E1991" s="202"/>
      <c r="F1991" s="561"/>
      <c r="G1991" s="561"/>
      <c r="H1991" s="566"/>
      <c r="I1991" s="567"/>
    </row>
    <row r="1992" spans="1:9" ht="16.5" customHeight="1" thickBot="1">
      <c r="A1992" s="257"/>
      <c r="B1992" s="623" t="s">
        <v>1189</v>
      </c>
      <c r="C1992" s="170" t="s">
        <v>7</v>
      </c>
      <c r="D1992" s="92"/>
      <c r="E1992" s="92">
        <v>40</v>
      </c>
      <c r="F1992" s="559" t="s">
        <v>1209</v>
      </c>
      <c r="G1992" s="559" t="s">
        <v>942</v>
      </c>
      <c r="H1992" s="562" t="s">
        <v>1193</v>
      </c>
      <c r="I1992" s="563"/>
    </row>
    <row r="1993" spans="1:9" ht="16.5" customHeight="1" thickBot="1">
      <c r="A1993" s="258"/>
      <c r="B1993" s="624"/>
      <c r="C1993" s="170" t="s">
        <v>8</v>
      </c>
      <c r="D1993" s="89"/>
      <c r="E1993" s="89">
        <v>40</v>
      </c>
      <c r="F1993" s="560"/>
      <c r="G1993" s="560"/>
      <c r="H1993" s="564"/>
      <c r="I1993" s="565"/>
    </row>
    <row r="1994" spans="1:9" ht="16.5" customHeight="1" thickBot="1">
      <c r="A1994" s="258"/>
      <c r="B1994" s="624"/>
      <c r="C1994" s="170" t="s">
        <v>9</v>
      </c>
      <c r="D1994" s="89"/>
      <c r="E1994" s="89"/>
      <c r="F1994" s="560"/>
      <c r="G1994" s="560"/>
      <c r="H1994" s="564"/>
      <c r="I1994" s="565"/>
    </row>
    <row r="1995" spans="1:9" ht="16.5" customHeight="1" thickBot="1">
      <c r="A1995" s="258"/>
      <c r="B1995" s="624"/>
      <c r="C1995" s="170" t="s">
        <v>10</v>
      </c>
      <c r="D1995" s="89"/>
      <c r="E1995" s="89"/>
      <c r="F1995" s="560"/>
      <c r="G1995" s="560"/>
      <c r="H1995" s="564"/>
      <c r="I1995" s="565"/>
    </row>
    <row r="1996" spans="1:9" ht="17.25" customHeight="1" thickBot="1">
      <c r="A1996" s="259"/>
      <c r="B1996" s="625"/>
      <c r="C1996" s="170" t="s">
        <v>11</v>
      </c>
      <c r="D1996" s="89"/>
      <c r="E1996" s="89"/>
      <c r="F1996" s="561"/>
      <c r="G1996" s="561"/>
      <c r="H1996" s="566"/>
      <c r="I1996" s="567"/>
    </row>
    <row r="1997" spans="1:9" ht="16.5" customHeight="1" thickBot="1">
      <c r="A1997" s="257"/>
      <c r="B1997" s="596" t="s">
        <v>1190</v>
      </c>
      <c r="C1997" s="170" t="s">
        <v>7</v>
      </c>
      <c r="D1997" s="201"/>
      <c r="E1997" s="201"/>
      <c r="F1997" s="559" t="s">
        <v>1210</v>
      </c>
      <c r="G1997" s="559" t="s">
        <v>942</v>
      </c>
      <c r="H1997" s="562" t="s">
        <v>1194</v>
      </c>
      <c r="I1997" s="563"/>
    </row>
    <row r="1998" spans="1:9" ht="16.5" customHeight="1" thickBot="1">
      <c r="A1998" s="258"/>
      <c r="B1998" s="597"/>
      <c r="C1998" s="170" t="s">
        <v>8</v>
      </c>
      <c r="D1998" s="201"/>
      <c r="E1998" s="201"/>
      <c r="F1998" s="560"/>
      <c r="G1998" s="560"/>
      <c r="H1998" s="564"/>
      <c r="I1998" s="565"/>
    </row>
    <row r="1999" spans="1:9" ht="16.5" customHeight="1" thickBot="1">
      <c r="A1999" s="258"/>
      <c r="B1999" s="597"/>
      <c r="C1999" s="170" t="s">
        <v>9</v>
      </c>
      <c r="D1999" s="84"/>
      <c r="E1999" s="84"/>
      <c r="F1999" s="560"/>
      <c r="G1999" s="560"/>
      <c r="H1999" s="564"/>
      <c r="I1999" s="565"/>
    </row>
    <row r="2000" spans="1:9" ht="16.5" customHeight="1" thickBot="1">
      <c r="A2000" s="258"/>
      <c r="B2000" s="597"/>
      <c r="C2000" s="170" t="s">
        <v>10</v>
      </c>
      <c r="D2000" s="84"/>
      <c r="E2000" s="84"/>
      <c r="F2000" s="560"/>
      <c r="G2000" s="560"/>
      <c r="H2000" s="564"/>
      <c r="I2000" s="565"/>
    </row>
    <row r="2001" spans="1:9" ht="17.25" customHeight="1" thickBot="1">
      <c r="A2001" s="259"/>
      <c r="B2001" s="598"/>
      <c r="C2001" s="170" t="s">
        <v>11</v>
      </c>
      <c r="D2001" s="93"/>
      <c r="E2001" s="93"/>
      <c r="F2001" s="561"/>
      <c r="G2001" s="561"/>
      <c r="H2001" s="566"/>
      <c r="I2001" s="567"/>
    </row>
    <row r="2002" spans="1:9" ht="16.5" customHeight="1" thickBot="1">
      <c r="A2002" s="619" t="s">
        <v>1107</v>
      </c>
      <c r="B2002" s="620"/>
      <c r="C2002" s="71" t="s">
        <v>7</v>
      </c>
      <c r="D2002" s="663">
        <f>SUM(D2003:D2006)</f>
        <v>14690</v>
      </c>
      <c r="E2002" s="663">
        <f>SUM(E2003:E2006)</f>
        <v>6040</v>
      </c>
      <c r="F2002" s="600"/>
      <c r="G2002" s="600"/>
      <c r="H2002" s="562"/>
      <c r="I2002" s="563"/>
    </row>
    <row r="2003" spans="1:9" ht="16.5" customHeight="1" thickBot="1">
      <c r="A2003" s="619"/>
      <c r="B2003" s="620"/>
      <c r="C2003" s="71" t="s">
        <v>8</v>
      </c>
      <c r="D2003" s="661">
        <f>SUM(D1932,D1977)</f>
        <v>14690</v>
      </c>
      <c r="E2003" s="661">
        <f>SUM(E1932,E1977)</f>
        <v>6040</v>
      </c>
      <c r="F2003" s="601"/>
      <c r="G2003" s="601"/>
      <c r="H2003" s="564"/>
      <c r="I2003" s="565"/>
    </row>
    <row r="2004" spans="1:9" ht="16.5" customHeight="1" thickBot="1">
      <c r="A2004" s="619"/>
      <c r="B2004" s="620"/>
      <c r="C2004" s="71" t="s">
        <v>9</v>
      </c>
      <c r="D2004" s="661">
        <f t="shared" ref="D2004:E2004" si="105">SUM(D1933,D1978)</f>
        <v>0</v>
      </c>
      <c r="E2004" s="661">
        <f t="shared" si="105"/>
        <v>0</v>
      </c>
      <c r="F2004" s="601"/>
      <c r="G2004" s="601"/>
      <c r="H2004" s="564"/>
      <c r="I2004" s="565"/>
    </row>
    <row r="2005" spans="1:9" ht="16.5" customHeight="1" thickBot="1">
      <c r="A2005" s="619"/>
      <c r="B2005" s="620"/>
      <c r="C2005" s="71" t="s">
        <v>10</v>
      </c>
      <c r="D2005" s="661">
        <f t="shared" ref="D2005:E2005" si="106">SUM(D1934,D1979)</f>
        <v>0</v>
      </c>
      <c r="E2005" s="661">
        <f t="shared" si="106"/>
        <v>0</v>
      </c>
      <c r="F2005" s="601"/>
      <c r="G2005" s="601"/>
      <c r="H2005" s="564"/>
      <c r="I2005" s="565"/>
    </row>
    <row r="2006" spans="1:9" ht="17.25" customHeight="1" thickBot="1">
      <c r="A2006" s="621"/>
      <c r="B2006" s="622"/>
      <c r="C2006" s="71" t="s">
        <v>11</v>
      </c>
      <c r="D2006" s="661">
        <f t="shared" ref="D2006:E2006" si="107">SUM(D1935,D1980)</f>
        <v>0</v>
      </c>
      <c r="E2006" s="661">
        <f t="shared" si="107"/>
        <v>0</v>
      </c>
      <c r="F2006" s="626"/>
      <c r="G2006" s="626"/>
      <c r="H2006" s="566"/>
      <c r="I2006" s="567"/>
    </row>
    <row r="2007" spans="1:9" ht="16.5" customHeight="1" thickBot="1">
      <c r="A2007" s="617" t="s">
        <v>1211</v>
      </c>
      <c r="B2007" s="618"/>
      <c r="C2007" s="71" t="s">
        <v>7</v>
      </c>
      <c r="D2007" s="84">
        <f>SUM(D2008:D2011)</f>
        <v>160416</v>
      </c>
      <c r="E2007" s="84">
        <f>SUM(E2008:E2011)</f>
        <v>87691</v>
      </c>
      <c r="F2007" s="627"/>
      <c r="G2007" s="627"/>
      <c r="H2007" s="630"/>
      <c r="I2007" s="577"/>
    </row>
    <row r="2008" spans="1:9" ht="16.5" customHeight="1" thickBot="1">
      <c r="A2008" s="619"/>
      <c r="B2008" s="620"/>
      <c r="C2008" s="71" t="s">
        <v>8</v>
      </c>
      <c r="D2008" s="84">
        <f>SUM(D1924,D2003)</f>
        <v>103040</v>
      </c>
      <c r="E2008" s="84">
        <f>SUM(E1924,E2003)</f>
        <v>53827</v>
      </c>
      <c r="F2008" s="628"/>
      <c r="G2008" s="628"/>
      <c r="H2008" s="578"/>
      <c r="I2008" s="579"/>
    </row>
    <row r="2009" spans="1:9" ht="16.5" customHeight="1" thickBot="1">
      <c r="A2009" s="619"/>
      <c r="B2009" s="620"/>
      <c r="C2009" s="71" t="s">
        <v>9</v>
      </c>
      <c r="D2009" s="84">
        <f t="shared" ref="D2009:E2009" si="108">SUM(D1925,D2004)</f>
        <v>57376</v>
      </c>
      <c r="E2009" s="84">
        <f t="shared" si="108"/>
        <v>33864</v>
      </c>
      <c r="F2009" s="628"/>
      <c r="G2009" s="628"/>
      <c r="H2009" s="578"/>
      <c r="I2009" s="579"/>
    </row>
    <row r="2010" spans="1:9" ht="16.5" customHeight="1" thickBot="1">
      <c r="A2010" s="619"/>
      <c r="B2010" s="620"/>
      <c r="C2010" s="71" t="s">
        <v>10</v>
      </c>
      <c r="D2010" s="84">
        <f t="shared" ref="D2010:E2010" si="109">SUM(D1926,D2005)</f>
        <v>0</v>
      </c>
      <c r="E2010" s="84">
        <f t="shared" si="109"/>
        <v>0</v>
      </c>
      <c r="F2010" s="628"/>
      <c r="G2010" s="628"/>
      <c r="H2010" s="578"/>
      <c r="I2010" s="579"/>
    </row>
    <row r="2011" spans="1:9" ht="17.25" customHeight="1" thickBot="1">
      <c r="A2011" s="621"/>
      <c r="B2011" s="622"/>
      <c r="C2011" s="71" t="s">
        <v>11</v>
      </c>
      <c r="D2011" s="84">
        <f t="shared" ref="D2011:E2011" si="110">SUM(D1927,D2006)</f>
        <v>0</v>
      </c>
      <c r="E2011" s="84">
        <f t="shared" si="110"/>
        <v>0</v>
      </c>
      <c r="F2011" s="629"/>
      <c r="G2011" s="629"/>
      <c r="H2011" s="580"/>
      <c r="I2011" s="581"/>
    </row>
    <row r="2012" spans="1:9" ht="16.5" customHeight="1" thickBot="1">
      <c r="A2012" s="173"/>
      <c r="B2012" s="191"/>
      <c r="C2012" s="147"/>
      <c r="D2012" s="179"/>
      <c r="E2012" s="179"/>
      <c r="F2012" s="192"/>
      <c r="G2012" s="192"/>
      <c r="H2012" s="184"/>
      <c r="I2012" s="178"/>
    </row>
    <row r="2013" spans="1:9" ht="18" customHeight="1" thickBot="1">
      <c r="A2013" s="655" t="s">
        <v>1249</v>
      </c>
      <c r="B2013" s="656"/>
      <c r="C2013" s="656"/>
      <c r="D2013" s="656"/>
      <c r="E2013" s="656"/>
      <c r="F2013" s="656"/>
      <c r="G2013" s="656"/>
      <c r="H2013" s="656"/>
      <c r="I2013" s="657"/>
    </row>
    <row r="2014" spans="1:9" ht="18" customHeight="1" thickBot="1">
      <c r="A2014" s="257" t="s">
        <v>12</v>
      </c>
      <c r="B2014" s="233" t="s">
        <v>585</v>
      </c>
      <c r="C2014" s="170" t="s">
        <v>7</v>
      </c>
      <c r="D2014" s="89">
        <f>SUM(D2015:D2018)</f>
        <v>3927.0410000000002</v>
      </c>
      <c r="E2014" s="89">
        <f>SUM(E2015:E2018)</f>
        <v>3019.2049999999999</v>
      </c>
      <c r="F2014" s="422" t="s">
        <v>586</v>
      </c>
      <c r="G2014" s="422" t="s">
        <v>587</v>
      </c>
      <c r="H2014" s="440" t="s">
        <v>85</v>
      </c>
      <c r="I2014" s="441"/>
    </row>
    <row r="2015" spans="1:9" ht="16.5" customHeight="1" thickBot="1">
      <c r="A2015" s="258"/>
      <c r="B2015" s="234"/>
      <c r="C2015" s="170" t="s">
        <v>8</v>
      </c>
      <c r="D2015" s="89">
        <v>1511.6769999999999</v>
      </c>
      <c r="E2015" s="89">
        <v>603.84100000000001</v>
      </c>
      <c r="F2015" s="434"/>
      <c r="G2015" s="434"/>
      <c r="H2015" s="442"/>
      <c r="I2015" s="443"/>
    </row>
    <row r="2016" spans="1:9" ht="17.25" customHeight="1" thickBot="1">
      <c r="A2016" s="258"/>
      <c r="B2016" s="234"/>
      <c r="C2016" s="170" t="s">
        <v>9</v>
      </c>
      <c r="D2016" s="89">
        <v>2415.364</v>
      </c>
      <c r="E2016" s="89">
        <v>2415.364</v>
      </c>
      <c r="F2016" s="434"/>
      <c r="G2016" s="434"/>
      <c r="H2016" s="442"/>
      <c r="I2016" s="443"/>
    </row>
    <row r="2017" spans="1:9" ht="16.5" customHeight="1" thickBot="1">
      <c r="A2017" s="258"/>
      <c r="B2017" s="234"/>
      <c r="C2017" s="170" t="s">
        <v>10</v>
      </c>
      <c r="D2017" s="89">
        <v>0</v>
      </c>
      <c r="E2017" s="89"/>
      <c r="F2017" s="434"/>
      <c r="G2017" s="434"/>
      <c r="H2017" s="442"/>
      <c r="I2017" s="443"/>
    </row>
    <row r="2018" spans="1:9" ht="16.5" customHeight="1" thickBot="1">
      <c r="A2018" s="259"/>
      <c r="B2018" s="235"/>
      <c r="C2018" s="170" t="s">
        <v>11</v>
      </c>
      <c r="D2018" s="89"/>
      <c r="E2018" s="89"/>
      <c r="F2018" s="435"/>
      <c r="G2018" s="435"/>
      <c r="H2018" s="444"/>
      <c r="I2018" s="445"/>
    </row>
    <row r="2019" spans="1:9" ht="18" customHeight="1" thickBot="1">
      <c r="A2019" s="257" t="s">
        <v>47</v>
      </c>
      <c r="B2019" s="233" t="s">
        <v>588</v>
      </c>
      <c r="C2019" s="170" t="s">
        <v>7</v>
      </c>
      <c r="D2019" s="89">
        <f>SUM(D2020:D2023)</f>
        <v>43.593000000000004</v>
      </c>
      <c r="E2019" s="89">
        <f>SUM(E2020:E2023)</f>
        <v>0</v>
      </c>
      <c r="F2019" s="422" t="s">
        <v>589</v>
      </c>
      <c r="G2019" s="422" t="s">
        <v>590</v>
      </c>
      <c r="H2019" s="425" t="s">
        <v>85</v>
      </c>
      <c r="I2019" s="450"/>
    </row>
    <row r="2020" spans="1:9" ht="16.5" customHeight="1" thickBot="1">
      <c r="A2020" s="258"/>
      <c r="B2020" s="234"/>
      <c r="C2020" s="170" t="s">
        <v>8</v>
      </c>
      <c r="D2020" s="89">
        <v>43.593000000000004</v>
      </c>
      <c r="E2020" s="89">
        <v>0</v>
      </c>
      <c r="F2020" s="434"/>
      <c r="G2020" s="434"/>
      <c r="H2020" s="451"/>
      <c r="I2020" s="452"/>
    </row>
    <row r="2021" spans="1:9" ht="17.25" customHeight="1" thickBot="1">
      <c r="A2021" s="258"/>
      <c r="B2021" s="234"/>
      <c r="C2021" s="170" t="s">
        <v>9</v>
      </c>
      <c r="D2021" s="89">
        <v>0</v>
      </c>
      <c r="E2021" s="89"/>
      <c r="F2021" s="434"/>
      <c r="G2021" s="434"/>
      <c r="H2021" s="451"/>
      <c r="I2021" s="452"/>
    </row>
    <row r="2022" spans="1:9" ht="16.5" customHeight="1" thickBot="1">
      <c r="A2022" s="258"/>
      <c r="B2022" s="234"/>
      <c r="C2022" s="170" t="s">
        <v>10</v>
      </c>
      <c r="D2022" s="89">
        <v>0</v>
      </c>
      <c r="E2022" s="89"/>
      <c r="F2022" s="434"/>
      <c r="G2022" s="434"/>
      <c r="H2022" s="451"/>
      <c r="I2022" s="452"/>
    </row>
    <row r="2023" spans="1:9" ht="17.25" customHeight="1" thickBot="1">
      <c r="A2023" s="259"/>
      <c r="B2023" s="235"/>
      <c r="C2023" s="170" t="s">
        <v>11</v>
      </c>
      <c r="D2023" s="89"/>
      <c r="E2023" s="89"/>
      <c r="F2023" s="435"/>
      <c r="G2023" s="435"/>
      <c r="H2023" s="453"/>
      <c r="I2023" s="454"/>
    </row>
    <row r="2024" spans="1:9" ht="18" thickBot="1">
      <c r="A2024" s="257" t="s">
        <v>608</v>
      </c>
      <c r="B2024" s="233" t="s">
        <v>591</v>
      </c>
      <c r="C2024" s="13" t="s">
        <v>7</v>
      </c>
      <c r="D2024" s="89">
        <f>SUM(D2025:D2028)</f>
        <v>19263.074000000001</v>
      </c>
      <c r="E2024" s="89">
        <f>SUM(E2025:E2028)</f>
        <v>18838.56625</v>
      </c>
      <c r="F2024" s="455" t="s">
        <v>592</v>
      </c>
      <c r="G2024" s="422" t="s">
        <v>593</v>
      </c>
      <c r="H2024" s="425" t="s">
        <v>85</v>
      </c>
      <c r="I2024" s="426"/>
    </row>
    <row r="2025" spans="1:9" ht="18" thickBot="1">
      <c r="A2025" s="258"/>
      <c r="B2025" s="234"/>
      <c r="C2025" s="13" t="s">
        <v>8</v>
      </c>
      <c r="D2025" s="89">
        <v>4192.2209999999995</v>
      </c>
      <c r="E2025" s="89">
        <v>3767.7132499999998</v>
      </c>
      <c r="F2025" s="423"/>
      <c r="G2025" s="423"/>
      <c r="H2025" s="427"/>
      <c r="I2025" s="428"/>
    </row>
    <row r="2026" spans="1:9" ht="18" thickBot="1">
      <c r="A2026" s="258"/>
      <c r="B2026" s="234"/>
      <c r="C2026" s="13" t="s">
        <v>9</v>
      </c>
      <c r="D2026" s="89">
        <v>15070.852999999999</v>
      </c>
      <c r="E2026" s="89">
        <v>15070.852999999999</v>
      </c>
      <c r="F2026" s="423"/>
      <c r="G2026" s="423"/>
      <c r="H2026" s="427"/>
      <c r="I2026" s="428"/>
    </row>
    <row r="2027" spans="1:9" ht="18" thickBot="1">
      <c r="A2027" s="258"/>
      <c r="B2027" s="234"/>
      <c r="C2027" s="13" t="s">
        <v>10</v>
      </c>
      <c r="D2027" s="89"/>
      <c r="E2027" s="89"/>
      <c r="F2027" s="423"/>
      <c r="G2027" s="423"/>
      <c r="H2027" s="427"/>
      <c r="I2027" s="428"/>
    </row>
    <row r="2028" spans="1:9" ht="18" thickBot="1">
      <c r="A2028" s="259"/>
      <c r="B2028" s="235"/>
      <c r="C2028" s="13" t="s">
        <v>11</v>
      </c>
      <c r="D2028" s="89"/>
      <c r="E2028" s="89"/>
      <c r="F2028" s="424"/>
      <c r="G2028" s="424"/>
      <c r="H2028" s="429"/>
      <c r="I2028" s="430"/>
    </row>
    <row r="2029" spans="1:9" ht="18" thickBot="1">
      <c r="A2029" s="257" t="s">
        <v>51</v>
      </c>
      <c r="B2029" s="233" t="s">
        <v>594</v>
      </c>
      <c r="C2029" s="13" t="s">
        <v>7</v>
      </c>
      <c r="D2029" s="89">
        <v>1500</v>
      </c>
      <c r="E2029" s="89">
        <f>SUM(E2030:E2033)</f>
        <v>0</v>
      </c>
      <c r="F2029" s="422" t="s">
        <v>595</v>
      </c>
      <c r="G2029" s="422" t="s">
        <v>596</v>
      </c>
      <c r="H2029" s="425" t="s">
        <v>597</v>
      </c>
      <c r="I2029" s="426"/>
    </row>
    <row r="2030" spans="1:9" ht="18" thickBot="1">
      <c r="A2030" s="258"/>
      <c r="B2030" s="234"/>
      <c r="C2030" s="13" t="s">
        <v>8</v>
      </c>
      <c r="D2030" s="89">
        <v>1500</v>
      </c>
      <c r="E2030" s="89">
        <v>0</v>
      </c>
      <c r="F2030" s="423"/>
      <c r="G2030" s="423"/>
      <c r="H2030" s="427"/>
      <c r="I2030" s="428"/>
    </row>
    <row r="2031" spans="1:9" ht="18" thickBot="1">
      <c r="A2031" s="258"/>
      <c r="B2031" s="234"/>
      <c r="C2031" s="13" t="s">
        <v>9</v>
      </c>
      <c r="D2031" s="89">
        <v>0</v>
      </c>
      <c r="E2031" s="89"/>
      <c r="F2031" s="423"/>
      <c r="G2031" s="423"/>
      <c r="H2031" s="427"/>
      <c r="I2031" s="428"/>
    </row>
    <row r="2032" spans="1:9" ht="18" thickBot="1">
      <c r="A2032" s="258"/>
      <c r="B2032" s="234"/>
      <c r="C2032" s="13" t="s">
        <v>10</v>
      </c>
      <c r="D2032" s="89">
        <v>0</v>
      </c>
      <c r="E2032" s="89"/>
      <c r="F2032" s="423"/>
      <c r="G2032" s="423"/>
      <c r="H2032" s="427"/>
      <c r="I2032" s="428"/>
    </row>
    <row r="2033" spans="1:9" ht="18" thickBot="1">
      <c r="A2033" s="259"/>
      <c r="B2033" s="235"/>
      <c r="C2033" s="13" t="s">
        <v>11</v>
      </c>
      <c r="D2033" s="89"/>
      <c r="E2033" s="89"/>
      <c r="F2033" s="424"/>
      <c r="G2033" s="424"/>
      <c r="H2033" s="429"/>
      <c r="I2033" s="430"/>
    </row>
    <row r="2034" spans="1:9" ht="18" thickBot="1">
      <c r="A2034" s="257" t="s">
        <v>53</v>
      </c>
      <c r="B2034" s="233" t="s">
        <v>598</v>
      </c>
      <c r="C2034" s="13" t="s">
        <v>7</v>
      </c>
      <c r="D2034" s="89">
        <f>SUM(D2035:D2038)</f>
        <v>404.20400000000001</v>
      </c>
      <c r="E2034" s="89">
        <f>SUM(E2035:E2038)</f>
        <v>0</v>
      </c>
      <c r="F2034" s="422" t="s">
        <v>589</v>
      </c>
      <c r="G2034" s="422" t="s">
        <v>590</v>
      </c>
      <c r="H2034" s="425" t="s">
        <v>85</v>
      </c>
      <c r="I2034" s="426"/>
    </row>
    <row r="2035" spans="1:9" ht="18" thickBot="1">
      <c r="A2035" s="258"/>
      <c r="B2035" s="234"/>
      <c r="C2035" s="13" t="s">
        <v>8</v>
      </c>
      <c r="D2035" s="89">
        <v>404.20400000000001</v>
      </c>
      <c r="E2035" s="89">
        <v>0</v>
      </c>
      <c r="F2035" s="434"/>
      <c r="G2035" s="434"/>
      <c r="H2035" s="427"/>
      <c r="I2035" s="428"/>
    </row>
    <row r="2036" spans="1:9" ht="18" thickBot="1">
      <c r="A2036" s="258"/>
      <c r="B2036" s="234"/>
      <c r="C2036" s="13" t="s">
        <v>9</v>
      </c>
      <c r="D2036" s="89">
        <v>0</v>
      </c>
      <c r="E2036" s="89"/>
      <c r="F2036" s="434"/>
      <c r="G2036" s="434"/>
      <c r="H2036" s="427"/>
      <c r="I2036" s="428"/>
    </row>
    <row r="2037" spans="1:9" ht="18" thickBot="1">
      <c r="A2037" s="258"/>
      <c r="B2037" s="234"/>
      <c r="C2037" s="13" t="s">
        <v>10</v>
      </c>
      <c r="D2037" s="89">
        <v>0</v>
      </c>
      <c r="E2037" s="89"/>
      <c r="F2037" s="434"/>
      <c r="G2037" s="434"/>
      <c r="H2037" s="427"/>
      <c r="I2037" s="428"/>
    </row>
    <row r="2038" spans="1:9" ht="18" thickBot="1">
      <c r="A2038" s="259"/>
      <c r="B2038" s="235"/>
      <c r="C2038" s="13" t="s">
        <v>11</v>
      </c>
      <c r="D2038" s="89"/>
      <c r="E2038" s="89"/>
      <c r="F2038" s="435"/>
      <c r="G2038" s="435"/>
      <c r="H2038" s="429"/>
      <c r="I2038" s="430"/>
    </row>
    <row r="2039" spans="1:9" ht="18" thickBot="1">
      <c r="A2039" s="257" t="s">
        <v>55</v>
      </c>
      <c r="B2039" s="233" t="s">
        <v>599</v>
      </c>
      <c r="C2039" s="13" t="s">
        <v>7</v>
      </c>
      <c r="D2039" s="89">
        <f>SUM(D2040:D2043)</f>
        <v>496.39800000000002</v>
      </c>
      <c r="E2039" s="89">
        <f>SUM(E2040:E2043)</f>
        <v>0</v>
      </c>
      <c r="F2039" s="422" t="s">
        <v>589</v>
      </c>
      <c r="G2039" s="422" t="s">
        <v>590</v>
      </c>
      <c r="H2039" s="425" t="s">
        <v>85</v>
      </c>
      <c r="I2039" s="426"/>
    </row>
    <row r="2040" spans="1:9" ht="18" thickBot="1">
      <c r="A2040" s="258"/>
      <c r="B2040" s="234"/>
      <c r="C2040" s="13" t="s">
        <v>8</v>
      </c>
      <c r="D2040" s="89">
        <v>496.39800000000002</v>
      </c>
      <c r="E2040" s="89">
        <v>0</v>
      </c>
      <c r="F2040" s="434"/>
      <c r="G2040" s="434"/>
      <c r="H2040" s="427"/>
      <c r="I2040" s="428"/>
    </row>
    <row r="2041" spans="1:9" ht="18" thickBot="1">
      <c r="A2041" s="258"/>
      <c r="B2041" s="234"/>
      <c r="C2041" s="13" t="s">
        <v>9</v>
      </c>
      <c r="D2041" s="89">
        <v>0</v>
      </c>
      <c r="E2041" s="89"/>
      <c r="F2041" s="434"/>
      <c r="G2041" s="434"/>
      <c r="H2041" s="427"/>
      <c r="I2041" s="428"/>
    </row>
    <row r="2042" spans="1:9" ht="18" thickBot="1">
      <c r="A2042" s="258"/>
      <c r="B2042" s="234"/>
      <c r="C2042" s="13" t="s">
        <v>10</v>
      </c>
      <c r="D2042" s="89">
        <v>0</v>
      </c>
      <c r="E2042" s="89"/>
      <c r="F2042" s="434"/>
      <c r="G2042" s="434"/>
      <c r="H2042" s="427"/>
      <c r="I2042" s="428"/>
    </row>
    <row r="2043" spans="1:9" ht="18" thickBot="1">
      <c r="A2043" s="259"/>
      <c r="B2043" s="235"/>
      <c r="C2043" s="13" t="s">
        <v>11</v>
      </c>
      <c r="D2043" s="91"/>
      <c r="E2043" s="91"/>
      <c r="F2043" s="435"/>
      <c r="G2043" s="435"/>
      <c r="H2043" s="429"/>
      <c r="I2043" s="430"/>
    </row>
    <row r="2044" spans="1:9" ht="18" thickBot="1">
      <c r="A2044" s="257" t="s">
        <v>57</v>
      </c>
      <c r="B2044" s="233" t="s">
        <v>600</v>
      </c>
      <c r="C2044" s="13" t="s">
        <v>7</v>
      </c>
      <c r="D2044" s="92">
        <f>SUM(D2045:D2048)</f>
        <v>36066.468999999997</v>
      </c>
      <c r="E2044" s="92">
        <f>SUM(E2045:E2048)</f>
        <v>0</v>
      </c>
      <c r="F2044" s="422" t="s">
        <v>601</v>
      </c>
      <c r="G2044" s="422" t="s">
        <v>602</v>
      </c>
      <c r="H2044" s="425" t="s">
        <v>603</v>
      </c>
      <c r="I2044" s="450"/>
    </row>
    <row r="2045" spans="1:9" ht="18" thickBot="1">
      <c r="A2045" s="258"/>
      <c r="B2045" s="234"/>
      <c r="C2045" s="13" t="s">
        <v>8</v>
      </c>
      <c r="D2045" s="89">
        <v>8552.6869999999999</v>
      </c>
      <c r="E2045" s="89">
        <v>0</v>
      </c>
      <c r="F2045" s="434"/>
      <c r="G2045" s="434"/>
      <c r="H2045" s="451"/>
      <c r="I2045" s="452"/>
    </row>
    <row r="2046" spans="1:9" ht="18" thickBot="1">
      <c r="A2046" s="258"/>
      <c r="B2046" s="234"/>
      <c r="C2046" s="13" t="s">
        <v>9</v>
      </c>
      <c r="D2046" s="89">
        <v>27513.781999999999</v>
      </c>
      <c r="E2046" s="89">
        <v>0</v>
      </c>
      <c r="F2046" s="434"/>
      <c r="G2046" s="434"/>
      <c r="H2046" s="451"/>
      <c r="I2046" s="452"/>
    </row>
    <row r="2047" spans="1:9" ht="18" thickBot="1">
      <c r="A2047" s="258"/>
      <c r="B2047" s="234"/>
      <c r="C2047" s="13" t="s">
        <v>10</v>
      </c>
      <c r="D2047" s="89">
        <v>0</v>
      </c>
      <c r="E2047" s="89"/>
      <c r="F2047" s="434"/>
      <c r="G2047" s="434"/>
      <c r="H2047" s="451"/>
      <c r="I2047" s="452"/>
    </row>
    <row r="2048" spans="1:9" ht="18" thickBot="1">
      <c r="A2048" s="259"/>
      <c r="B2048" s="235"/>
      <c r="C2048" s="13" t="s">
        <v>11</v>
      </c>
      <c r="D2048" s="89"/>
      <c r="E2048" s="89"/>
      <c r="F2048" s="435"/>
      <c r="G2048" s="435"/>
      <c r="H2048" s="453"/>
      <c r="I2048" s="454"/>
    </row>
    <row r="2049" spans="1:9" ht="17.25" thickBot="1">
      <c r="A2049" s="330" t="s">
        <v>82</v>
      </c>
      <c r="B2049" s="331"/>
      <c r="C2049" s="71" t="s">
        <v>7</v>
      </c>
      <c r="D2049" s="84">
        <f>D2014+D2019+D2024+D2029+D2034+D2039+D2044</f>
        <v>61700.778999999995</v>
      </c>
      <c r="E2049" s="84">
        <f>E2014+E2019+E2024+E2029+E2034+E2039+E2044</f>
        <v>21857.771249999998</v>
      </c>
      <c r="F2049" s="422"/>
      <c r="G2049" s="422"/>
      <c r="H2049" s="425"/>
      <c r="I2049" s="450"/>
    </row>
    <row r="2050" spans="1:9" ht="17.25" thickBot="1">
      <c r="A2050" s="332"/>
      <c r="B2050" s="333"/>
      <c r="C2050" s="71" t="s">
        <v>8</v>
      </c>
      <c r="D2050" s="84">
        <f>D2015+D2020+D2025+D2030+D2035+D2040+D2045</f>
        <v>16700.78</v>
      </c>
      <c r="E2050" s="84">
        <f t="shared" ref="E2050:E2053" si="111">E2015+E2020+E2025+E2030+E2035+E2040+E2045</f>
        <v>4371.5542500000001</v>
      </c>
      <c r="F2050" s="434"/>
      <c r="G2050" s="434"/>
      <c r="H2050" s="451"/>
      <c r="I2050" s="452"/>
    </row>
    <row r="2051" spans="1:9" ht="17.25" thickBot="1">
      <c r="A2051" s="332"/>
      <c r="B2051" s="333"/>
      <c r="C2051" s="71" t="s">
        <v>9</v>
      </c>
      <c r="D2051" s="84">
        <f>D2016+D2021+D2026+D2031+D2036+D2041+D2046</f>
        <v>44999.998999999996</v>
      </c>
      <c r="E2051" s="84">
        <f t="shared" si="111"/>
        <v>17486.217000000001</v>
      </c>
      <c r="F2051" s="434"/>
      <c r="G2051" s="434"/>
      <c r="H2051" s="451"/>
      <c r="I2051" s="452"/>
    </row>
    <row r="2052" spans="1:9" ht="17.25" thickBot="1">
      <c r="A2052" s="332"/>
      <c r="B2052" s="333"/>
      <c r="C2052" s="71" t="s">
        <v>10</v>
      </c>
      <c r="D2052" s="84">
        <f>D2017+D2022+D2027+D2032+D2037+D2042+D2047</f>
        <v>0</v>
      </c>
      <c r="E2052" s="84">
        <f t="shared" si="111"/>
        <v>0</v>
      </c>
      <c r="F2052" s="434"/>
      <c r="G2052" s="434"/>
      <c r="H2052" s="451"/>
      <c r="I2052" s="452"/>
    </row>
    <row r="2053" spans="1:9" ht="30.75" thickBot="1">
      <c r="A2053" s="332"/>
      <c r="B2053" s="333"/>
      <c r="C2053" s="207" t="s">
        <v>11</v>
      </c>
      <c r="D2053" s="208">
        <f>D2018+D2023+D2028+D2033+D2038+D2043+D2048</f>
        <v>0</v>
      </c>
      <c r="E2053" s="208">
        <f t="shared" si="111"/>
        <v>0</v>
      </c>
      <c r="F2053" s="435"/>
      <c r="G2053" s="435"/>
      <c r="H2053" s="453"/>
      <c r="I2053" s="454"/>
    </row>
    <row r="2054" spans="1:9" ht="17.25" thickBot="1">
      <c r="A2054" s="284" t="s">
        <v>443</v>
      </c>
      <c r="B2054" s="264"/>
      <c r="C2054" s="181" t="s">
        <v>7</v>
      </c>
      <c r="D2054" s="212">
        <f>SUM(D2055:D2058)</f>
        <v>222116.77899999998</v>
      </c>
      <c r="E2054" s="211">
        <f>SUM(E2055:E2058)</f>
        <v>109548.77125000001</v>
      </c>
      <c r="F2054" s="422"/>
      <c r="G2054" s="422"/>
      <c r="H2054" s="425"/>
      <c r="I2054" s="450"/>
    </row>
    <row r="2055" spans="1:9" ht="17.25" thickBot="1">
      <c r="A2055" s="228"/>
      <c r="B2055" s="265"/>
      <c r="C2055" s="181" t="s">
        <v>8</v>
      </c>
      <c r="D2055" s="213">
        <f>SUM(D2008,D2050)</f>
        <v>119740.78</v>
      </c>
      <c r="E2055" s="208">
        <f>SUM(E2008,E2050)</f>
        <v>58198.554250000001</v>
      </c>
      <c r="F2055" s="434"/>
      <c r="G2055" s="434"/>
      <c r="H2055" s="451"/>
      <c r="I2055" s="452"/>
    </row>
    <row r="2056" spans="1:9" ht="17.25" thickBot="1">
      <c r="A2056" s="228"/>
      <c r="B2056" s="265"/>
      <c r="C2056" s="181" t="s">
        <v>9</v>
      </c>
      <c r="D2056" s="214">
        <f t="shared" ref="D2056:E2056" si="112">SUM(D2009,D2051)</f>
        <v>102375.999</v>
      </c>
      <c r="E2056" s="211">
        <f t="shared" si="112"/>
        <v>51350.217000000004</v>
      </c>
      <c r="F2056" s="434"/>
      <c r="G2056" s="434"/>
      <c r="H2056" s="451"/>
      <c r="I2056" s="452"/>
    </row>
    <row r="2057" spans="1:9" ht="17.25" thickBot="1">
      <c r="A2057" s="228"/>
      <c r="B2057" s="265"/>
      <c r="C2057" s="180" t="s">
        <v>10</v>
      </c>
      <c r="D2057" s="213">
        <f t="shared" ref="D2057:E2057" si="113">SUM(D2010,D2052)</f>
        <v>0</v>
      </c>
      <c r="E2057" s="208">
        <f t="shared" si="113"/>
        <v>0</v>
      </c>
      <c r="F2057" s="434"/>
      <c r="G2057" s="434"/>
      <c r="H2057" s="451"/>
      <c r="I2057" s="452"/>
    </row>
    <row r="2058" spans="1:9" ht="30.75" thickBot="1">
      <c r="A2058" s="266"/>
      <c r="B2058" s="267"/>
      <c r="C2058" s="210" t="s">
        <v>11</v>
      </c>
      <c r="D2058" s="213">
        <f t="shared" ref="D2058:E2058" si="114">SUM(D2011,D2053)</f>
        <v>0</v>
      </c>
      <c r="E2058" s="208">
        <f t="shared" si="114"/>
        <v>0</v>
      </c>
      <c r="F2058" s="435"/>
      <c r="G2058" s="435"/>
      <c r="H2058" s="453"/>
      <c r="I2058" s="454"/>
    </row>
    <row r="2059" spans="1:9">
      <c r="A2059" s="206"/>
      <c r="B2059" s="206"/>
      <c r="C2059" s="206"/>
      <c r="D2059" s="209"/>
      <c r="E2059" s="209"/>
      <c r="F2059" s="120"/>
      <c r="G2059" s="120"/>
      <c r="H2059" s="116"/>
      <c r="I2059" s="116"/>
    </row>
    <row r="2060" spans="1:9">
      <c r="A2060" s="305"/>
      <c r="B2060" s="306"/>
      <c r="C2060" s="306"/>
      <c r="D2060" s="306"/>
      <c r="E2060" s="306"/>
      <c r="F2060" s="306"/>
      <c r="G2060" s="306"/>
      <c r="H2060" s="306"/>
      <c r="I2060" s="306"/>
    </row>
    <row r="2061" spans="1:9" ht="17.25" thickBot="1">
      <c r="A2061" s="307" t="s">
        <v>1022</v>
      </c>
      <c r="B2061" s="307"/>
      <c r="C2061" s="307"/>
      <c r="D2061" s="307"/>
      <c r="E2061" s="307"/>
      <c r="F2061" s="307"/>
      <c r="G2061" s="307"/>
      <c r="H2061" s="307"/>
      <c r="I2061" s="307"/>
    </row>
    <row r="2062" spans="1:9" ht="18" thickBot="1">
      <c r="A2062" s="65"/>
      <c r="B2062" s="66"/>
      <c r="C2062" s="111"/>
      <c r="D2062" s="114"/>
      <c r="E2062" s="114"/>
      <c r="F2062" s="112"/>
      <c r="G2062" s="112"/>
      <c r="H2062" s="308"/>
      <c r="I2062" s="309"/>
    </row>
    <row r="2063" spans="1:9">
      <c r="A2063" s="664" t="s">
        <v>1023</v>
      </c>
      <c r="B2063" s="665"/>
      <c r="C2063" s="665"/>
      <c r="D2063" s="665"/>
      <c r="E2063" s="665"/>
      <c r="F2063" s="665"/>
      <c r="G2063" s="665"/>
      <c r="H2063" s="665"/>
      <c r="I2063" s="666"/>
    </row>
    <row r="2064" spans="1:9" ht="108" customHeight="1">
      <c r="A2064" s="118"/>
      <c r="B2064" s="299" t="s">
        <v>1024</v>
      </c>
      <c r="C2064" s="300"/>
      <c r="D2064" s="300"/>
      <c r="E2064" s="301"/>
      <c r="F2064" s="118">
        <v>114</v>
      </c>
      <c r="G2064" s="118">
        <v>54</v>
      </c>
      <c r="H2064" s="316"/>
      <c r="I2064" s="316"/>
    </row>
    <row r="2065" spans="1:9" ht="18" thickBot="1">
      <c r="A2065" s="258" t="s">
        <v>6</v>
      </c>
      <c r="B2065" s="234" t="s">
        <v>1025</v>
      </c>
      <c r="C2065" s="111" t="s">
        <v>7</v>
      </c>
      <c r="D2065" s="85">
        <v>100</v>
      </c>
      <c r="E2065" s="85">
        <f>SUM(E2066:E2069)</f>
        <v>0</v>
      </c>
      <c r="F2065" s="289" t="s">
        <v>546</v>
      </c>
      <c r="G2065" s="289" t="s">
        <v>547</v>
      </c>
      <c r="H2065" s="310" t="s">
        <v>548</v>
      </c>
      <c r="I2065" s="296"/>
    </row>
    <row r="2066" spans="1:9" ht="18" thickBot="1">
      <c r="A2066" s="258"/>
      <c r="B2066" s="234"/>
      <c r="C2066" s="111" t="s">
        <v>8</v>
      </c>
      <c r="D2066" s="85">
        <v>100</v>
      </c>
      <c r="E2066" s="85">
        <v>0</v>
      </c>
      <c r="F2066" s="291"/>
      <c r="G2066" s="291"/>
      <c r="H2066" s="295"/>
      <c r="I2066" s="296"/>
    </row>
    <row r="2067" spans="1:9" ht="18" thickBot="1">
      <c r="A2067" s="258"/>
      <c r="B2067" s="234"/>
      <c r="C2067" s="111" t="s">
        <v>9</v>
      </c>
      <c r="D2067" s="85">
        <v>0</v>
      </c>
      <c r="E2067" s="85">
        <v>0</v>
      </c>
      <c r="F2067" s="291"/>
      <c r="G2067" s="291"/>
      <c r="H2067" s="295"/>
      <c r="I2067" s="296"/>
    </row>
    <row r="2068" spans="1:9" ht="18" thickBot="1">
      <c r="A2068" s="258"/>
      <c r="B2068" s="234"/>
      <c r="C2068" s="111" t="s">
        <v>10</v>
      </c>
      <c r="D2068" s="85">
        <v>0</v>
      </c>
      <c r="E2068" s="85">
        <v>0</v>
      </c>
      <c r="F2068" s="291"/>
      <c r="G2068" s="291"/>
      <c r="H2068" s="295"/>
      <c r="I2068" s="296"/>
    </row>
    <row r="2069" spans="1:9" ht="18" thickBot="1">
      <c r="A2069" s="259"/>
      <c r="B2069" s="235"/>
      <c r="C2069" s="111" t="s">
        <v>11</v>
      </c>
      <c r="D2069" s="85">
        <v>0</v>
      </c>
      <c r="E2069" s="85">
        <v>0</v>
      </c>
      <c r="F2069" s="292"/>
      <c r="G2069" s="292"/>
      <c r="H2069" s="297"/>
      <c r="I2069" s="298"/>
    </row>
    <row r="2070" spans="1:9" ht="18" thickBot="1">
      <c r="A2070" s="257" t="s">
        <v>12</v>
      </c>
      <c r="B2070" s="233" t="s">
        <v>1026</v>
      </c>
      <c r="C2070" s="111" t="s">
        <v>7</v>
      </c>
      <c r="D2070" s="85">
        <f>SUM(D2071:D2074)</f>
        <v>100</v>
      </c>
      <c r="E2070" s="85">
        <f>SUM(E2071:E2074)</f>
        <v>0</v>
      </c>
      <c r="F2070" s="288">
        <v>24</v>
      </c>
      <c r="G2070" s="288">
        <v>0</v>
      </c>
      <c r="H2070" s="293" t="s">
        <v>1027</v>
      </c>
      <c r="I2070" s="294"/>
    </row>
    <row r="2071" spans="1:9" ht="18" thickBot="1">
      <c r="A2071" s="258"/>
      <c r="B2071" s="234"/>
      <c r="C2071" s="111" t="s">
        <v>8</v>
      </c>
      <c r="D2071" s="85">
        <v>100</v>
      </c>
      <c r="E2071" s="85">
        <v>0</v>
      </c>
      <c r="F2071" s="289"/>
      <c r="G2071" s="291"/>
      <c r="H2071" s="295"/>
      <c r="I2071" s="296"/>
    </row>
    <row r="2072" spans="1:9" ht="18" thickBot="1">
      <c r="A2072" s="258"/>
      <c r="B2072" s="234"/>
      <c r="C2072" s="111" t="s">
        <v>9</v>
      </c>
      <c r="D2072" s="85"/>
      <c r="E2072" s="87">
        <v>0</v>
      </c>
      <c r="F2072" s="289"/>
      <c r="G2072" s="291"/>
      <c r="H2072" s="295"/>
      <c r="I2072" s="296"/>
    </row>
    <row r="2073" spans="1:9" ht="18" thickBot="1">
      <c r="A2073" s="258"/>
      <c r="B2073" s="234"/>
      <c r="C2073" s="111" t="s">
        <v>10</v>
      </c>
      <c r="D2073" s="85"/>
      <c r="E2073" s="87">
        <v>0</v>
      </c>
      <c r="F2073" s="289"/>
      <c r="G2073" s="291"/>
      <c r="H2073" s="295"/>
      <c r="I2073" s="296"/>
    </row>
    <row r="2074" spans="1:9" ht="18" thickBot="1">
      <c r="A2074" s="259"/>
      <c r="B2074" s="235"/>
      <c r="C2074" s="111" t="s">
        <v>11</v>
      </c>
      <c r="D2074" s="87"/>
      <c r="E2074" s="87"/>
      <c r="F2074" s="290"/>
      <c r="G2074" s="292"/>
      <c r="H2074" s="297"/>
      <c r="I2074" s="298"/>
    </row>
    <row r="2075" spans="1:9" ht="18" thickBot="1">
      <c r="A2075" s="257" t="s">
        <v>47</v>
      </c>
      <c r="B2075" s="233" t="s">
        <v>1028</v>
      </c>
      <c r="C2075" s="111" t="s">
        <v>7</v>
      </c>
      <c r="D2075" s="85">
        <v>0</v>
      </c>
      <c r="E2075" s="85">
        <f>SUM(E2076:E2079)</f>
        <v>0</v>
      </c>
      <c r="F2075" s="288" t="s">
        <v>1029</v>
      </c>
      <c r="G2075" s="288" t="s">
        <v>1030</v>
      </c>
      <c r="H2075" s="293" t="s">
        <v>1027</v>
      </c>
      <c r="I2075" s="294"/>
    </row>
    <row r="2076" spans="1:9" ht="18" thickBot="1">
      <c r="A2076" s="258"/>
      <c r="B2076" s="234"/>
      <c r="C2076" s="111" t="s">
        <v>8</v>
      </c>
      <c r="D2076" s="85">
        <v>0</v>
      </c>
      <c r="E2076" s="85">
        <v>0</v>
      </c>
      <c r="F2076" s="289"/>
      <c r="G2076" s="291"/>
      <c r="H2076" s="295"/>
      <c r="I2076" s="296"/>
    </row>
    <row r="2077" spans="1:9" ht="18" thickBot="1">
      <c r="A2077" s="258"/>
      <c r="B2077" s="234"/>
      <c r="C2077" s="111" t="s">
        <v>9</v>
      </c>
      <c r="D2077" s="85"/>
      <c r="E2077" s="87">
        <v>0</v>
      </c>
      <c r="F2077" s="289"/>
      <c r="G2077" s="291"/>
      <c r="H2077" s="295"/>
      <c r="I2077" s="296"/>
    </row>
    <row r="2078" spans="1:9" ht="18" thickBot="1">
      <c r="A2078" s="258"/>
      <c r="B2078" s="234"/>
      <c r="C2078" s="111" t="s">
        <v>10</v>
      </c>
      <c r="D2078" s="85"/>
      <c r="E2078" s="87">
        <v>0</v>
      </c>
      <c r="F2078" s="289"/>
      <c r="G2078" s="291"/>
      <c r="H2078" s="295"/>
      <c r="I2078" s="296"/>
    </row>
    <row r="2079" spans="1:9" ht="18" thickBot="1">
      <c r="A2079" s="259"/>
      <c r="B2079" s="235"/>
      <c r="C2079" s="111" t="s">
        <v>11</v>
      </c>
      <c r="D2079" s="87"/>
      <c r="E2079" s="87"/>
      <c r="F2079" s="290"/>
      <c r="G2079" s="292"/>
      <c r="H2079" s="297"/>
      <c r="I2079" s="298"/>
    </row>
    <row r="2080" spans="1:9" ht="18" customHeight="1" thickBot="1">
      <c r="A2080" s="530" t="s">
        <v>1107</v>
      </c>
      <c r="B2080" s="531"/>
      <c r="C2080" s="140" t="s">
        <v>7</v>
      </c>
      <c r="D2080" s="85">
        <f>SUM(D2081:D2084)</f>
        <v>100</v>
      </c>
      <c r="E2080" s="85">
        <f>SUM(E2081:E2084)</f>
        <v>0</v>
      </c>
      <c r="F2080" s="288"/>
      <c r="G2080" s="288"/>
      <c r="H2080" s="293"/>
      <c r="I2080" s="294"/>
    </row>
    <row r="2081" spans="1:9" ht="18" thickBot="1">
      <c r="A2081" s="446"/>
      <c r="B2081" s="532"/>
      <c r="C2081" s="140" t="s">
        <v>8</v>
      </c>
      <c r="D2081" s="85">
        <f>D2066</f>
        <v>100</v>
      </c>
      <c r="E2081" s="85">
        <f>E2066</f>
        <v>0</v>
      </c>
      <c r="F2081" s="289"/>
      <c r="G2081" s="291"/>
      <c r="H2081" s="295"/>
      <c r="I2081" s="296"/>
    </row>
    <row r="2082" spans="1:9" ht="18" thickBot="1">
      <c r="A2082" s="446"/>
      <c r="B2082" s="532"/>
      <c r="C2082" s="140" t="s">
        <v>9</v>
      </c>
      <c r="D2082" s="85">
        <f t="shared" ref="D2082:E2082" si="115">D2067</f>
        <v>0</v>
      </c>
      <c r="E2082" s="85">
        <f t="shared" si="115"/>
        <v>0</v>
      </c>
      <c r="F2082" s="289"/>
      <c r="G2082" s="291"/>
      <c r="H2082" s="295"/>
      <c r="I2082" s="296"/>
    </row>
    <row r="2083" spans="1:9" ht="18" thickBot="1">
      <c r="A2083" s="446"/>
      <c r="B2083" s="532"/>
      <c r="C2083" s="140" t="s">
        <v>10</v>
      </c>
      <c r="D2083" s="85">
        <f t="shared" ref="D2083:E2083" si="116">D2068</f>
        <v>0</v>
      </c>
      <c r="E2083" s="85">
        <f t="shared" si="116"/>
        <v>0</v>
      </c>
      <c r="F2083" s="289"/>
      <c r="G2083" s="291"/>
      <c r="H2083" s="295"/>
      <c r="I2083" s="296"/>
    </row>
    <row r="2084" spans="1:9" ht="18" thickBot="1">
      <c r="A2084" s="448"/>
      <c r="B2084" s="533"/>
      <c r="C2084" s="140" t="s">
        <v>11</v>
      </c>
      <c r="D2084" s="85">
        <f t="shared" ref="D2084:E2084" si="117">D2069</f>
        <v>0</v>
      </c>
      <c r="E2084" s="85">
        <f t="shared" si="117"/>
        <v>0</v>
      </c>
      <c r="F2084" s="290"/>
      <c r="G2084" s="292"/>
      <c r="H2084" s="297"/>
      <c r="I2084" s="298"/>
    </row>
    <row r="2085" spans="1:9" ht="18" thickBot="1">
      <c r="A2085" s="146"/>
      <c r="B2085" s="147"/>
      <c r="C2085" s="147"/>
      <c r="D2085" s="148"/>
      <c r="E2085" s="148"/>
      <c r="F2085" s="149"/>
      <c r="G2085" s="150"/>
      <c r="H2085" s="151"/>
      <c r="I2085" s="141"/>
    </row>
    <row r="2086" spans="1:9" ht="17.25" thickBot="1">
      <c r="A2086" s="667" t="s">
        <v>1031</v>
      </c>
      <c r="B2086" s="668"/>
      <c r="C2086" s="668"/>
      <c r="D2086" s="668"/>
      <c r="E2086" s="668"/>
      <c r="F2086" s="668"/>
      <c r="G2086" s="668"/>
      <c r="H2086" s="668"/>
      <c r="I2086" s="669"/>
    </row>
    <row r="2087" spans="1:9" ht="17.25" thickBot="1">
      <c r="A2087" s="655" t="s">
        <v>1032</v>
      </c>
      <c r="B2087" s="656"/>
      <c r="C2087" s="656"/>
      <c r="D2087" s="656"/>
      <c r="E2087" s="656"/>
      <c r="F2087" s="656"/>
      <c r="G2087" s="656"/>
      <c r="H2087" s="656"/>
      <c r="I2087" s="657"/>
    </row>
    <row r="2088" spans="1:9" ht="18" thickBot="1">
      <c r="A2088" s="125"/>
      <c r="B2088" s="121" t="s">
        <v>1033</v>
      </c>
      <c r="C2088" s="113"/>
      <c r="D2088" s="113"/>
      <c r="E2088" s="113"/>
      <c r="F2088" s="121"/>
      <c r="G2088" s="121"/>
      <c r="H2088" s="121"/>
      <c r="I2088" s="122"/>
    </row>
    <row r="2089" spans="1:9" ht="39.75" customHeight="1" thickBot="1">
      <c r="A2089" s="125"/>
      <c r="B2089" s="299" t="s">
        <v>1035</v>
      </c>
      <c r="C2089" s="300"/>
      <c r="D2089" s="300"/>
      <c r="E2089" s="301"/>
      <c r="F2089" s="123">
        <v>35.5</v>
      </c>
      <c r="G2089" s="123">
        <v>16.2</v>
      </c>
      <c r="H2089" s="293" t="s">
        <v>1036</v>
      </c>
      <c r="I2089" s="294"/>
    </row>
    <row r="2090" spans="1:9" ht="35.25" customHeight="1" thickBot="1">
      <c r="A2090" s="125"/>
      <c r="B2090" s="299" t="s">
        <v>1034</v>
      </c>
      <c r="C2090" s="300"/>
      <c r="D2090" s="300"/>
      <c r="E2090" s="301"/>
      <c r="F2090" s="123">
        <v>100</v>
      </c>
      <c r="G2090" s="123">
        <v>100</v>
      </c>
      <c r="H2090" s="121"/>
      <c r="I2090" s="122"/>
    </row>
    <row r="2091" spans="1:9" ht="20.25" customHeight="1" thickBot="1">
      <c r="A2091" s="257" t="s">
        <v>6</v>
      </c>
      <c r="B2091" s="233" t="s">
        <v>1037</v>
      </c>
      <c r="C2091" s="111" t="s">
        <v>7</v>
      </c>
      <c r="D2091" s="85">
        <f t="shared" ref="D2091:E2091" si="118">SUM(D2092:D2095)</f>
        <v>17579.099999999999</v>
      </c>
      <c r="E2091" s="85">
        <f t="shared" si="118"/>
        <v>5223</v>
      </c>
      <c r="F2091" s="288"/>
      <c r="G2091" s="288"/>
      <c r="H2091" s="293"/>
      <c r="I2091" s="294"/>
    </row>
    <row r="2092" spans="1:9" ht="20.25" customHeight="1" thickBot="1">
      <c r="A2092" s="258"/>
      <c r="B2092" s="234"/>
      <c r="C2092" s="111" t="s">
        <v>8</v>
      </c>
      <c r="D2092" s="85">
        <f>SUM(D2097,D2102,D2107,D2112)</f>
        <v>11708.599999999999</v>
      </c>
      <c r="E2092" s="85">
        <f>SUM(E2097,E2102,E2107,E2112)</f>
        <v>2884.8</v>
      </c>
      <c r="F2092" s="289"/>
      <c r="G2092" s="291"/>
      <c r="H2092" s="295"/>
      <c r="I2092" s="296"/>
    </row>
    <row r="2093" spans="1:9" ht="20.25" customHeight="1" thickBot="1">
      <c r="A2093" s="258"/>
      <c r="B2093" s="234"/>
      <c r="C2093" s="111" t="s">
        <v>9</v>
      </c>
      <c r="D2093" s="85">
        <f t="shared" ref="D2093:E2093" si="119">SUM(D2098,D2103,D2108,D2113)</f>
        <v>5870.5</v>
      </c>
      <c r="E2093" s="85">
        <f t="shared" si="119"/>
        <v>2338.1999999999998</v>
      </c>
      <c r="F2093" s="289"/>
      <c r="G2093" s="291"/>
      <c r="H2093" s="295"/>
      <c r="I2093" s="296"/>
    </row>
    <row r="2094" spans="1:9" ht="20.25" customHeight="1" thickBot="1">
      <c r="A2094" s="258"/>
      <c r="B2094" s="234"/>
      <c r="C2094" s="111" t="s">
        <v>10</v>
      </c>
      <c r="D2094" s="85">
        <f t="shared" ref="D2094:E2094" si="120">SUM(D2099,D2104,D2109,D2114)</f>
        <v>0</v>
      </c>
      <c r="E2094" s="85">
        <f t="shared" si="120"/>
        <v>0</v>
      </c>
      <c r="F2094" s="289"/>
      <c r="G2094" s="291"/>
      <c r="H2094" s="295"/>
      <c r="I2094" s="296"/>
    </row>
    <row r="2095" spans="1:9" ht="20.25" customHeight="1" thickBot="1">
      <c r="A2095" s="259"/>
      <c r="B2095" s="235"/>
      <c r="C2095" s="111" t="s">
        <v>11</v>
      </c>
      <c r="D2095" s="85">
        <f t="shared" ref="D2095:E2095" si="121">SUM(D2100,D2105,D2110,D2115)</f>
        <v>0</v>
      </c>
      <c r="E2095" s="85">
        <f t="shared" si="121"/>
        <v>0</v>
      </c>
      <c r="F2095" s="290"/>
      <c r="G2095" s="292"/>
      <c r="H2095" s="297"/>
      <c r="I2095" s="298"/>
    </row>
    <row r="2096" spans="1:9" ht="20.25" customHeight="1" thickBot="1">
      <c r="A2096" s="257" t="s">
        <v>12</v>
      </c>
      <c r="B2096" s="233" t="s">
        <v>1038</v>
      </c>
      <c r="C2096" s="111" t="s">
        <v>7</v>
      </c>
      <c r="D2096" s="85">
        <f t="shared" ref="D2096:E2096" si="122">SUM(D2097:D2100)</f>
        <v>8787.4</v>
      </c>
      <c r="E2096" s="85">
        <f t="shared" si="122"/>
        <v>2239</v>
      </c>
      <c r="F2096" s="288"/>
      <c r="G2096" s="288"/>
      <c r="H2096" s="293"/>
      <c r="I2096" s="294"/>
    </row>
    <row r="2097" spans="1:9" ht="20.25" customHeight="1" thickBot="1">
      <c r="A2097" s="258"/>
      <c r="B2097" s="234"/>
      <c r="C2097" s="111" t="s">
        <v>8</v>
      </c>
      <c r="D2097" s="85">
        <v>8787.4</v>
      </c>
      <c r="E2097" s="85">
        <v>2239</v>
      </c>
      <c r="F2097" s="289"/>
      <c r="G2097" s="291"/>
      <c r="H2097" s="295"/>
      <c r="I2097" s="296"/>
    </row>
    <row r="2098" spans="1:9" ht="20.25" customHeight="1" thickBot="1">
      <c r="A2098" s="258"/>
      <c r="B2098" s="234"/>
      <c r="C2098" s="111" t="s">
        <v>9</v>
      </c>
      <c r="D2098" s="85"/>
      <c r="E2098" s="85"/>
      <c r="F2098" s="289"/>
      <c r="G2098" s="291"/>
      <c r="H2098" s="295"/>
      <c r="I2098" s="296"/>
    </row>
    <row r="2099" spans="1:9" ht="20.25" customHeight="1" thickBot="1">
      <c r="A2099" s="258"/>
      <c r="B2099" s="234"/>
      <c r="C2099" s="111" t="s">
        <v>10</v>
      </c>
      <c r="D2099" s="85"/>
      <c r="E2099" s="85"/>
      <c r="F2099" s="289"/>
      <c r="G2099" s="291"/>
      <c r="H2099" s="295"/>
      <c r="I2099" s="296"/>
    </row>
    <row r="2100" spans="1:9" ht="20.25" customHeight="1" thickBot="1">
      <c r="A2100" s="259"/>
      <c r="B2100" s="235"/>
      <c r="C2100" s="111" t="s">
        <v>11</v>
      </c>
      <c r="D2100" s="87"/>
      <c r="E2100" s="85"/>
      <c r="F2100" s="290"/>
      <c r="G2100" s="292"/>
      <c r="H2100" s="297"/>
      <c r="I2100" s="298"/>
    </row>
    <row r="2101" spans="1:9" ht="20.25" customHeight="1" thickBot="1">
      <c r="A2101" s="257" t="s">
        <v>47</v>
      </c>
      <c r="B2101" s="233" t="s">
        <v>1039</v>
      </c>
      <c r="C2101" s="111" t="s">
        <v>7</v>
      </c>
      <c r="D2101" s="85">
        <f t="shared" ref="D2101:E2101" si="123">SUM(D2102:D2105)</f>
        <v>2921.2</v>
      </c>
      <c r="E2101" s="85">
        <f t="shared" si="123"/>
        <v>645.79999999999995</v>
      </c>
      <c r="F2101" s="288"/>
      <c r="G2101" s="288"/>
      <c r="H2101" s="293"/>
      <c r="I2101" s="294"/>
    </row>
    <row r="2102" spans="1:9" ht="20.25" customHeight="1" thickBot="1">
      <c r="A2102" s="258"/>
      <c r="B2102" s="234"/>
      <c r="C2102" s="111" t="s">
        <v>8</v>
      </c>
      <c r="D2102" s="85">
        <v>2921.2</v>
      </c>
      <c r="E2102" s="85">
        <v>645.79999999999995</v>
      </c>
      <c r="F2102" s="289"/>
      <c r="G2102" s="291"/>
      <c r="H2102" s="295"/>
      <c r="I2102" s="296"/>
    </row>
    <row r="2103" spans="1:9" ht="20.25" customHeight="1" thickBot="1">
      <c r="A2103" s="258"/>
      <c r="B2103" s="234"/>
      <c r="C2103" s="111" t="s">
        <v>9</v>
      </c>
      <c r="D2103" s="85"/>
      <c r="E2103" s="85"/>
      <c r="F2103" s="289"/>
      <c r="G2103" s="291"/>
      <c r="H2103" s="295"/>
      <c r="I2103" s="296"/>
    </row>
    <row r="2104" spans="1:9" ht="20.25" customHeight="1" thickBot="1">
      <c r="A2104" s="258"/>
      <c r="B2104" s="234"/>
      <c r="C2104" s="111" t="s">
        <v>10</v>
      </c>
      <c r="D2104" s="85"/>
      <c r="E2104" s="85"/>
      <c r="F2104" s="289"/>
      <c r="G2104" s="291"/>
      <c r="H2104" s="295"/>
      <c r="I2104" s="296"/>
    </row>
    <row r="2105" spans="1:9" ht="20.25" customHeight="1" thickBot="1">
      <c r="A2105" s="259"/>
      <c r="B2105" s="235"/>
      <c r="C2105" s="111" t="s">
        <v>11</v>
      </c>
      <c r="D2105" s="87"/>
      <c r="E2105" s="85"/>
      <c r="F2105" s="290"/>
      <c r="G2105" s="292"/>
      <c r="H2105" s="297"/>
      <c r="I2105" s="298"/>
    </row>
    <row r="2106" spans="1:9" ht="20.25" customHeight="1" thickBot="1">
      <c r="A2106" s="257" t="s">
        <v>608</v>
      </c>
      <c r="B2106" s="233" t="s">
        <v>1040</v>
      </c>
      <c r="C2106" s="111" t="s">
        <v>7</v>
      </c>
      <c r="D2106" s="85">
        <f t="shared" ref="D2106" si="124">SUM(D2107:D2110)</f>
        <v>5866</v>
      </c>
      <c r="E2106" s="85">
        <f t="shared" ref="E2106" si="125">SUM(E2107:E2110)</f>
        <v>2338</v>
      </c>
      <c r="F2106" s="288"/>
      <c r="G2106" s="288"/>
      <c r="H2106" s="293"/>
      <c r="I2106" s="294"/>
    </row>
    <row r="2107" spans="1:9" ht="20.25" customHeight="1" thickBot="1">
      <c r="A2107" s="258"/>
      <c r="B2107" s="234"/>
      <c r="C2107" s="111" t="s">
        <v>8</v>
      </c>
      <c r="D2107" s="85"/>
      <c r="E2107" s="85"/>
      <c r="F2107" s="289"/>
      <c r="G2107" s="291"/>
      <c r="H2107" s="295"/>
      <c r="I2107" s="296"/>
    </row>
    <row r="2108" spans="1:9" ht="20.25" customHeight="1" thickBot="1">
      <c r="A2108" s="258"/>
      <c r="B2108" s="234"/>
      <c r="C2108" s="111" t="s">
        <v>9</v>
      </c>
      <c r="D2108" s="85">
        <v>5866</v>
      </c>
      <c r="E2108" s="85">
        <v>2338</v>
      </c>
      <c r="F2108" s="289"/>
      <c r="G2108" s="291"/>
      <c r="H2108" s="295"/>
      <c r="I2108" s="296"/>
    </row>
    <row r="2109" spans="1:9" ht="20.25" customHeight="1" thickBot="1">
      <c r="A2109" s="258"/>
      <c r="B2109" s="234"/>
      <c r="C2109" s="111" t="s">
        <v>10</v>
      </c>
      <c r="D2109" s="85"/>
      <c r="E2109" s="87"/>
      <c r="F2109" s="289"/>
      <c r="G2109" s="291"/>
      <c r="H2109" s="295"/>
      <c r="I2109" s="296"/>
    </row>
    <row r="2110" spans="1:9" ht="20.25" customHeight="1" thickBot="1">
      <c r="A2110" s="259"/>
      <c r="B2110" s="235"/>
      <c r="C2110" s="111" t="s">
        <v>11</v>
      </c>
      <c r="D2110" s="87"/>
      <c r="E2110" s="87"/>
      <c r="F2110" s="290"/>
      <c r="G2110" s="292"/>
      <c r="H2110" s="297"/>
      <c r="I2110" s="298"/>
    </row>
    <row r="2111" spans="1:9" ht="18" thickBot="1">
      <c r="A2111" s="257" t="s">
        <v>51</v>
      </c>
      <c r="B2111" s="233" t="s">
        <v>1041</v>
      </c>
      <c r="C2111" s="111" t="s">
        <v>7</v>
      </c>
      <c r="D2111" s="85">
        <f>SUM(D2112:D2115)</f>
        <v>4.5</v>
      </c>
      <c r="E2111" s="85">
        <f>SUM(E2112:E2115)</f>
        <v>0.2</v>
      </c>
      <c r="F2111" s="288"/>
      <c r="G2111" s="288"/>
      <c r="H2111" s="293"/>
      <c r="I2111" s="294"/>
    </row>
    <row r="2112" spans="1:9" ht="18" thickBot="1">
      <c r="A2112" s="258"/>
      <c r="B2112" s="234"/>
      <c r="C2112" s="111" t="s">
        <v>8</v>
      </c>
      <c r="D2112" s="85"/>
      <c r="E2112" s="85"/>
      <c r="F2112" s="289"/>
      <c r="G2112" s="291"/>
      <c r="H2112" s="295"/>
      <c r="I2112" s="296"/>
    </row>
    <row r="2113" spans="1:9" ht="18" thickBot="1">
      <c r="A2113" s="258"/>
      <c r="B2113" s="234"/>
      <c r="C2113" s="111" t="s">
        <v>9</v>
      </c>
      <c r="D2113" s="85">
        <v>4.5</v>
      </c>
      <c r="E2113" s="85">
        <v>0.2</v>
      </c>
      <c r="F2113" s="289"/>
      <c r="G2113" s="291"/>
      <c r="H2113" s="295"/>
      <c r="I2113" s="296"/>
    </row>
    <row r="2114" spans="1:9" ht="18" thickBot="1">
      <c r="A2114" s="258"/>
      <c r="B2114" s="234"/>
      <c r="C2114" s="111" t="s">
        <v>10</v>
      </c>
      <c r="D2114" s="85"/>
      <c r="E2114" s="87"/>
      <c r="F2114" s="289"/>
      <c r="G2114" s="291"/>
      <c r="H2114" s="295"/>
      <c r="I2114" s="296"/>
    </row>
    <row r="2115" spans="1:9" ht="18" thickBot="1">
      <c r="A2115" s="259"/>
      <c r="B2115" s="235"/>
      <c r="C2115" s="111" t="s">
        <v>11</v>
      </c>
      <c r="D2115" s="87"/>
      <c r="E2115" s="87"/>
      <c r="F2115" s="290"/>
      <c r="G2115" s="292"/>
      <c r="H2115" s="297"/>
      <c r="I2115" s="298"/>
    </row>
    <row r="2116" spans="1:9" ht="18" thickBot="1">
      <c r="A2116" s="257" t="s">
        <v>13</v>
      </c>
      <c r="B2116" s="233" t="s">
        <v>1042</v>
      </c>
      <c r="C2116" s="111" t="s">
        <v>7</v>
      </c>
      <c r="D2116" s="85">
        <v>0</v>
      </c>
      <c r="E2116" s="85">
        <v>0</v>
      </c>
      <c r="F2116" s="260"/>
      <c r="G2116" s="260"/>
      <c r="H2116" s="263"/>
      <c r="I2116" s="264"/>
    </row>
    <row r="2117" spans="1:9" ht="18" thickBot="1">
      <c r="A2117" s="258"/>
      <c r="B2117" s="234"/>
      <c r="C2117" s="111" t="s">
        <v>8</v>
      </c>
      <c r="D2117" s="85"/>
      <c r="E2117" s="85"/>
      <c r="F2117" s="261"/>
      <c r="G2117" s="261"/>
      <c r="H2117" s="228"/>
      <c r="I2117" s="265"/>
    </row>
    <row r="2118" spans="1:9" ht="18" thickBot="1">
      <c r="A2118" s="258"/>
      <c r="B2118" s="234"/>
      <c r="C2118" s="111" t="s">
        <v>9</v>
      </c>
      <c r="D2118" s="85"/>
      <c r="E2118" s="85"/>
      <c r="F2118" s="261"/>
      <c r="G2118" s="261"/>
      <c r="H2118" s="228"/>
      <c r="I2118" s="265"/>
    </row>
    <row r="2119" spans="1:9" ht="18" thickBot="1">
      <c r="A2119" s="258"/>
      <c r="B2119" s="234"/>
      <c r="C2119" s="111" t="s">
        <v>10</v>
      </c>
      <c r="D2119" s="85"/>
      <c r="E2119" s="85"/>
      <c r="F2119" s="261"/>
      <c r="G2119" s="261"/>
      <c r="H2119" s="228"/>
      <c r="I2119" s="265"/>
    </row>
    <row r="2120" spans="1:9" ht="18" thickBot="1">
      <c r="A2120" s="259"/>
      <c r="B2120" s="235"/>
      <c r="C2120" s="111" t="s">
        <v>11</v>
      </c>
      <c r="D2120" s="85"/>
      <c r="E2120" s="85"/>
      <c r="F2120" s="262"/>
      <c r="G2120" s="262"/>
      <c r="H2120" s="266"/>
      <c r="I2120" s="267"/>
    </row>
    <row r="2121" spans="1:9" ht="18" thickBot="1">
      <c r="A2121" s="257" t="s">
        <v>33</v>
      </c>
      <c r="B2121" s="233" t="s">
        <v>1043</v>
      </c>
      <c r="C2121" s="111" t="s">
        <v>7</v>
      </c>
      <c r="D2121" s="85"/>
      <c r="E2121" s="87"/>
      <c r="F2121" s="260"/>
      <c r="G2121" s="260"/>
      <c r="H2121" s="263"/>
      <c r="I2121" s="264"/>
    </row>
    <row r="2122" spans="1:9" ht="18" thickBot="1">
      <c r="A2122" s="258"/>
      <c r="B2122" s="234"/>
      <c r="C2122" s="111" t="s">
        <v>8</v>
      </c>
      <c r="D2122" s="85"/>
      <c r="E2122" s="87"/>
      <c r="F2122" s="261"/>
      <c r="G2122" s="261"/>
      <c r="H2122" s="228"/>
      <c r="I2122" s="265"/>
    </row>
    <row r="2123" spans="1:9" ht="18" thickBot="1">
      <c r="A2123" s="258"/>
      <c r="B2123" s="234"/>
      <c r="C2123" s="111" t="s">
        <v>9</v>
      </c>
      <c r="D2123" s="85"/>
      <c r="E2123" s="87"/>
      <c r="F2123" s="261"/>
      <c r="G2123" s="261"/>
      <c r="H2123" s="228"/>
      <c r="I2123" s="265"/>
    </row>
    <row r="2124" spans="1:9" ht="18" thickBot="1">
      <c r="A2124" s="258"/>
      <c r="B2124" s="234"/>
      <c r="C2124" s="111" t="s">
        <v>10</v>
      </c>
      <c r="D2124" s="85"/>
      <c r="E2124" s="87"/>
      <c r="F2124" s="261"/>
      <c r="G2124" s="261"/>
      <c r="H2124" s="228"/>
      <c r="I2124" s="265"/>
    </row>
    <row r="2125" spans="1:9" ht="18" thickBot="1">
      <c r="A2125" s="259"/>
      <c r="B2125" s="235"/>
      <c r="C2125" s="111" t="s">
        <v>11</v>
      </c>
      <c r="D2125" s="81"/>
      <c r="E2125" s="81"/>
      <c r="F2125" s="262"/>
      <c r="G2125" s="262"/>
      <c r="H2125" s="266"/>
      <c r="I2125" s="267"/>
    </row>
    <row r="2126" spans="1:9" ht="19.5" customHeight="1" thickBot="1">
      <c r="A2126" s="284" t="s">
        <v>166</v>
      </c>
      <c r="B2126" s="264"/>
      <c r="C2126" s="71" t="s">
        <v>7</v>
      </c>
      <c r="D2126" s="108">
        <f>SUM(D2127:D2130)</f>
        <v>17579.099999999999</v>
      </c>
      <c r="E2126" s="108">
        <f>SUM(E2127:E2130)</f>
        <v>5223</v>
      </c>
      <c r="F2126" s="274"/>
      <c r="G2126" s="274"/>
      <c r="H2126" s="275"/>
      <c r="I2126" s="264"/>
    </row>
    <row r="2127" spans="1:9" ht="17.25" thickBot="1">
      <c r="A2127" s="228"/>
      <c r="B2127" s="265"/>
      <c r="C2127" s="71" t="s">
        <v>8</v>
      </c>
      <c r="D2127" s="108">
        <f>SUM(D2092,D2117)</f>
        <v>11708.599999999999</v>
      </c>
      <c r="E2127" s="108">
        <f>SUM(E2092,E2117)</f>
        <v>2884.8</v>
      </c>
      <c r="F2127" s="261"/>
      <c r="G2127" s="261"/>
      <c r="H2127" s="228"/>
      <c r="I2127" s="265"/>
    </row>
    <row r="2128" spans="1:9" ht="17.25" thickBot="1">
      <c r="A2128" s="228"/>
      <c r="B2128" s="265"/>
      <c r="C2128" s="71" t="s">
        <v>9</v>
      </c>
      <c r="D2128" s="108">
        <f t="shared" ref="D2128:E2128" si="126">SUM(D2093,D2118)</f>
        <v>5870.5</v>
      </c>
      <c r="E2128" s="108">
        <f t="shared" si="126"/>
        <v>2338.1999999999998</v>
      </c>
      <c r="F2128" s="261"/>
      <c r="G2128" s="261"/>
      <c r="H2128" s="228"/>
      <c r="I2128" s="265"/>
    </row>
    <row r="2129" spans="1:9" ht="17.25" thickBot="1">
      <c r="A2129" s="228"/>
      <c r="B2129" s="265"/>
      <c r="C2129" s="71" t="s">
        <v>10</v>
      </c>
      <c r="D2129" s="108">
        <f t="shared" ref="D2129:E2129" si="127">SUM(D2094,D2119)</f>
        <v>0</v>
      </c>
      <c r="E2129" s="108">
        <f t="shared" si="127"/>
        <v>0</v>
      </c>
      <c r="F2129" s="261"/>
      <c r="G2129" s="261"/>
      <c r="H2129" s="228"/>
      <c r="I2129" s="265"/>
    </row>
    <row r="2130" spans="1:9" ht="30.75" thickBot="1">
      <c r="A2130" s="266"/>
      <c r="B2130" s="267"/>
      <c r="C2130" s="71" t="s">
        <v>11</v>
      </c>
      <c r="D2130" s="108">
        <f t="shared" ref="D2130:E2130" si="128">SUM(D2095,D2120)</f>
        <v>0</v>
      </c>
      <c r="E2130" s="108">
        <f t="shared" si="128"/>
        <v>0</v>
      </c>
      <c r="F2130" s="262"/>
      <c r="G2130" s="262"/>
      <c r="H2130" s="266"/>
      <c r="I2130" s="267"/>
    </row>
    <row r="2131" spans="1:9">
      <c r="A2131" s="670" t="s">
        <v>1044</v>
      </c>
      <c r="B2131" s="671"/>
      <c r="C2131" s="671"/>
      <c r="D2131" s="671"/>
      <c r="E2131" s="671"/>
      <c r="F2131" s="671"/>
      <c r="G2131" s="671"/>
      <c r="H2131" s="671"/>
      <c r="I2131" s="672"/>
    </row>
    <row r="2132" spans="1:9" ht="54" customHeight="1">
      <c r="A2132" s="144"/>
      <c r="B2132" s="285" t="s">
        <v>1045</v>
      </c>
      <c r="C2132" s="285"/>
      <c r="D2132" s="285"/>
      <c r="E2132" s="285"/>
      <c r="F2132" s="145" t="s">
        <v>1048</v>
      </c>
      <c r="G2132" s="145" t="s">
        <v>1048</v>
      </c>
      <c r="H2132" s="287"/>
      <c r="I2132" s="287"/>
    </row>
    <row r="2133" spans="1:9" ht="74.25" customHeight="1">
      <c r="A2133" s="144"/>
      <c r="B2133" s="286" t="s">
        <v>1046</v>
      </c>
      <c r="C2133" s="286"/>
      <c r="D2133" s="286"/>
      <c r="E2133" s="286"/>
      <c r="F2133" s="145" t="s">
        <v>1048</v>
      </c>
      <c r="G2133" s="145" t="s">
        <v>1048</v>
      </c>
      <c r="H2133" s="287"/>
      <c r="I2133" s="287"/>
    </row>
    <row r="2134" spans="1:9" ht="66" customHeight="1">
      <c r="A2134" s="144"/>
      <c r="B2134" s="286" t="s">
        <v>1047</v>
      </c>
      <c r="C2134" s="286"/>
      <c r="D2134" s="286"/>
      <c r="E2134" s="286"/>
      <c r="F2134" s="145" t="s">
        <v>1048</v>
      </c>
      <c r="G2134" s="145" t="s">
        <v>1048</v>
      </c>
      <c r="H2134" s="287"/>
      <c r="I2134" s="287"/>
    </row>
    <row r="2135" spans="1:9" ht="18" thickBot="1">
      <c r="A2135" s="258" t="s">
        <v>6</v>
      </c>
      <c r="B2135" s="234" t="s">
        <v>1049</v>
      </c>
      <c r="C2135" s="111" t="s">
        <v>7</v>
      </c>
      <c r="D2135" s="85">
        <f>SUM(D2136:D2139)</f>
        <v>122892.00000000001</v>
      </c>
      <c r="E2135" s="85">
        <f>SUM(E2136:E2139)</f>
        <v>32895.199999999997</v>
      </c>
      <c r="F2135" s="276"/>
      <c r="G2135" s="276"/>
      <c r="H2135" s="277"/>
      <c r="I2135" s="265"/>
    </row>
    <row r="2136" spans="1:9" ht="18" thickBot="1">
      <c r="A2136" s="258"/>
      <c r="B2136" s="234"/>
      <c r="C2136" s="111" t="s">
        <v>8</v>
      </c>
      <c r="D2136" s="85">
        <f>SUM(D2141,D2146,D2151,D2156,D2161,D2166,D2171,D2176,D2181,D2186,D2191,D2196)</f>
        <v>122892.00000000001</v>
      </c>
      <c r="E2136" s="85">
        <f>SUM(E2141,E2146,E2151,E2156,E2161,E2166,E2171,E2176,E2181,E2186,E2191,E2196)</f>
        <v>32895.199999999997</v>
      </c>
      <c r="F2136" s="261"/>
      <c r="G2136" s="261"/>
      <c r="H2136" s="228"/>
      <c r="I2136" s="265"/>
    </row>
    <row r="2137" spans="1:9" ht="18" thickBot="1">
      <c r="A2137" s="258"/>
      <c r="B2137" s="234"/>
      <c r="C2137" s="111" t="s">
        <v>9</v>
      </c>
      <c r="D2137" s="85">
        <f t="shared" ref="D2137:E2139" si="129">SUM(D2142,D2147,D2152,D2157,D2162,D2167,D2172,D2177,D2182,D2187,D2192,D2197)</f>
        <v>0</v>
      </c>
      <c r="E2137" s="85">
        <f t="shared" si="129"/>
        <v>0</v>
      </c>
      <c r="F2137" s="261"/>
      <c r="G2137" s="261"/>
      <c r="H2137" s="228"/>
      <c r="I2137" s="265"/>
    </row>
    <row r="2138" spans="1:9" ht="18" thickBot="1">
      <c r="A2138" s="258"/>
      <c r="B2138" s="234"/>
      <c r="C2138" s="111" t="s">
        <v>10</v>
      </c>
      <c r="D2138" s="85">
        <f t="shared" si="129"/>
        <v>0</v>
      </c>
      <c r="E2138" s="85">
        <f t="shared" si="129"/>
        <v>0</v>
      </c>
      <c r="F2138" s="261"/>
      <c r="G2138" s="261"/>
      <c r="H2138" s="228"/>
      <c r="I2138" s="265"/>
    </row>
    <row r="2139" spans="1:9" ht="18" thickBot="1">
      <c r="A2139" s="259"/>
      <c r="B2139" s="235"/>
      <c r="C2139" s="111" t="s">
        <v>11</v>
      </c>
      <c r="D2139" s="85">
        <f t="shared" si="129"/>
        <v>0</v>
      </c>
      <c r="E2139" s="85">
        <f t="shared" si="129"/>
        <v>0</v>
      </c>
      <c r="F2139" s="262"/>
      <c r="G2139" s="262"/>
      <c r="H2139" s="266"/>
      <c r="I2139" s="267"/>
    </row>
    <row r="2140" spans="1:9" ht="18" thickBot="1">
      <c r="A2140" s="257" t="s">
        <v>12</v>
      </c>
      <c r="B2140" s="233" t="s">
        <v>1050</v>
      </c>
      <c r="C2140" s="111" t="s">
        <v>7</v>
      </c>
      <c r="D2140" s="85"/>
      <c r="E2140" s="85"/>
      <c r="F2140" s="260"/>
      <c r="G2140" s="260"/>
      <c r="H2140" s="263"/>
      <c r="I2140" s="264"/>
    </row>
    <row r="2141" spans="1:9" ht="18" thickBot="1">
      <c r="A2141" s="258"/>
      <c r="B2141" s="234"/>
      <c r="C2141" s="111" t="s">
        <v>8</v>
      </c>
      <c r="D2141" s="85"/>
      <c r="E2141" s="85"/>
      <c r="F2141" s="261"/>
      <c r="G2141" s="261"/>
      <c r="H2141" s="228"/>
      <c r="I2141" s="265"/>
    </row>
    <row r="2142" spans="1:9" ht="18" thickBot="1">
      <c r="A2142" s="258"/>
      <c r="B2142" s="234"/>
      <c r="C2142" s="111" t="s">
        <v>9</v>
      </c>
      <c r="D2142" s="85"/>
      <c r="E2142" s="85"/>
      <c r="F2142" s="261"/>
      <c r="G2142" s="261"/>
      <c r="H2142" s="228"/>
      <c r="I2142" s="265"/>
    </row>
    <row r="2143" spans="1:9" ht="18" thickBot="1">
      <c r="A2143" s="258"/>
      <c r="B2143" s="234"/>
      <c r="C2143" s="111" t="s">
        <v>10</v>
      </c>
      <c r="D2143" s="85"/>
      <c r="E2143" s="85"/>
      <c r="F2143" s="261"/>
      <c r="G2143" s="261"/>
      <c r="H2143" s="228"/>
      <c r="I2143" s="265"/>
    </row>
    <row r="2144" spans="1:9" ht="18" thickBot="1">
      <c r="A2144" s="259"/>
      <c r="B2144" s="235"/>
      <c r="C2144" s="111" t="s">
        <v>11</v>
      </c>
      <c r="D2144" s="85"/>
      <c r="E2144" s="85"/>
      <c r="F2144" s="262"/>
      <c r="G2144" s="262"/>
      <c r="H2144" s="266"/>
      <c r="I2144" s="267"/>
    </row>
    <row r="2145" spans="1:9" ht="18" thickBot="1">
      <c r="A2145" s="257" t="s">
        <v>47</v>
      </c>
      <c r="B2145" s="233" t="s">
        <v>1051</v>
      </c>
      <c r="C2145" s="111" t="s">
        <v>7</v>
      </c>
      <c r="D2145" s="85"/>
      <c r="E2145" s="85"/>
      <c r="F2145" s="260"/>
      <c r="G2145" s="260"/>
      <c r="H2145" s="263"/>
      <c r="I2145" s="264"/>
    </row>
    <row r="2146" spans="1:9" ht="18" thickBot="1">
      <c r="A2146" s="258"/>
      <c r="B2146" s="234"/>
      <c r="C2146" s="111" t="s">
        <v>8</v>
      </c>
      <c r="D2146" s="85">
        <v>1250</v>
      </c>
      <c r="E2146" s="85">
        <v>200</v>
      </c>
      <c r="F2146" s="261"/>
      <c r="G2146" s="261"/>
      <c r="H2146" s="228"/>
      <c r="I2146" s="265"/>
    </row>
    <row r="2147" spans="1:9" ht="18" thickBot="1">
      <c r="A2147" s="258"/>
      <c r="B2147" s="234"/>
      <c r="C2147" s="111" t="s">
        <v>9</v>
      </c>
      <c r="D2147" s="85"/>
      <c r="E2147" s="85"/>
      <c r="F2147" s="261"/>
      <c r="G2147" s="261"/>
      <c r="H2147" s="228"/>
      <c r="I2147" s="265"/>
    </row>
    <row r="2148" spans="1:9" ht="18" thickBot="1">
      <c r="A2148" s="258"/>
      <c r="B2148" s="234"/>
      <c r="C2148" s="111" t="s">
        <v>10</v>
      </c>
      <c r="D2148" s="85"/>
      <c r="E2148" s="85"/>
      <c r="F2148" s="261"/>
      <c r="G2148" s="261"/>
      <c r="H2148" s="228"/>
      <c r="I2148" s="265"/>
    </row>
    <row r="2149" spans="1:9" ht="18" thickBot="1">
      <c r="A2149" s="259"/>
      <c r="B2149" s="235"/>
      <c r="C2149" s="111" t="s">
        <v>11</v>
      </c>
      <c r="D2149" s="85"/>
      <c r="E2149" s="85"/>
      <c r="F2149" s="262"/>
      <c r="G2149" s="262"/>
      <c r="H2149" s="266"/>
      <c r="I2149" s="267"/>
    </row>
    <row r="2150" spans="1:9" ht="18" thickBot="1">
      <c r="A2150" s="257" t="s">
        <v>49</v>
      </c>
      <c r="B2150" s="233" t="s">
        <v>1052</v>
      </c>
      <c r="C2150" s="111" t="s">
        <v>7</v>
      </c>
      <c r="D2150" s="85"/>
      <c r="E2150" s="85"/>
      <c r="F2150" s="260"/>
      <c r="G2150" s="260"/>
      <c r="H2150" s="263"/>
      <c r="I2150" s="264"/>
    </row>
    <row r="2151" spans="1:9" ht="18" thickBot="1">
      <c r="A2151" s="258"/>
      <c r="B2151" s="234"/>
      <c r="C2151" s="111" t="s">
        <v>8</v>
      </c>
      <c r="D2151" s="85">
        <v>23589.9</v>
      </c>
      <c r="E2151" s="85">
        <v>15579.5</v>
      </c>
      <c r="F2151" s="261"/>
      <c r="G2151" s="261"/>
      <c r="H2151" s="228"/>
      <c r="I2151" s="265"/>
    </row>
    <row r="2152" spans="1:9" ht="18" thickBot="1">
      <c r="A2152" s="258"/>
      <c r="B2152" s="234"/>
      <c r="C2152" s="111" t="s">
        <v>9</v>
      </c>
      <c r="D2152" s="85"/>
      <c r="E2152" s="85"/>
      <c r="F2152" s="261"/>
      <c r="G2152" s="261"/>
      <c r="H2152" s="228"/>
      <c r="I2152" s="265"/>
    </row>
    <row r="2153" spans="1:9" ht="18" thickBot="1">
      <c r="A2153" s="258"/>
      <c r="B2153" s="234"/>
      <c r="C2153" s="111" t="s">
        <v>10</v>
      </c>
      <c r="D2153" s="85"/>
      <c r="E2153" s="85"/>
      <c r="F2153" s="261"/>
      <c r="G2153" s="261"/>
      <c r="H2153" s="228"/>
      <c r="I2153" s="265"/>
    </row>
    <row r="2154" spans="1:9" ht="18" thickBot="1">
      <c r="A2154" s="259"/>
      <c r="B2154" s="235"/>
      <c r="C2154" s="111" t="s">
        <v>11</v>
      </c>
      <c r="D2154" s="85"/>
      <c r="E2154" s="85"/>
      <c r="F2154" s="262"/>
      <c r="G2154" s="262"/>
      <c r="H2154" s="266"/>
      <c r="I2154" s="267"/>
    </row>
    <row r="2155" spans="1:9" ht="18" thickBot="1">
      <c r="A2155" s="257" t="s">
        <v>51</v>
      </c>
      <c r="B2155" s="233" t="s">
        <v>1053</v>
      </c>
      <c r="C2155" s="111" t="s">
        <v>7</v>
      </c>
      <c r="D2155" s="85"/>
      <c r="E2155" s="85"/>
      <c r="F2155" s="260">
        <v>2</v>
      </c>
      <c r="G2155" s="260">
        <v>2</v>
      </c>
      <c r="H2155" s="263" t="s">
        <v>1071</v>
      </c>
      <c r="I2155" s="264"/>
    </row>
    <row r="2156" spans="1:9" ht="18" thickBot="1">
      <c r="A2156" s="258"/>
      <c r="B2156" s="234"/>
      <c r="C2156" s="111" t="s">
        <v>8</v>
      </c>
      <c r="D2156" s="85">
        <v>7862.9</v>
      </c>
      <c r="E2156" s="85">
        <v>0</v>
      </c>
      <c r="F2156" s="261"/>
      <c r="G2156" s="261"/>
      <c r="H2156" s="228"/>
      <c r="I2156" s="265"/>
    </row>
    <row r="2157" spans="1:9" ht="18" thickBot="1">
      <c r="A2157" s="258"/>
      <c r="B2157" s="234"/>
      <c r="C2157" s="111" t="s">
        <v>9</v>
      </c>
      <c r="D2157" s="85"/>
      <c r="E2157" s="85"/>
      <c r="F2157" s="261"/>
      <c r="G2157" s="261"/>
      <c r="H2157" s="228"/>
      <c r="I2157" s="265"/>
    </row>
    <row r="2158" spans="1:9" ht="18" thickBot="1">
      <c r="A2158" s="258"/>
      <c r="B2158" s="234"/>
      <c r="C2158" s="111" t="s">
        <v>10</v>
      </c>
      <c r="D2158" s="85"/>
      <c r="E2158" s="85"/>
      <c r="F2158" s="261"/>
      <c r="G2158" s="261"/>
      <c r="H2158" s="228"/>
      <c r="I2158" s="265"/>
    </row>
    <row r="2159" spans="1:9" ht="18" thickBot="1">
      <c r="A2159" s="259"/>
      <c r="B2159" s="235"/>
      <c r="C2159" s="111" t="s">
        <v>11</v>
      </c>
      <c r="D2159" s="85"/>
      <c r="E2159" s="85"/>
      <c r="F2159" s="262"/>
      <c r="G2159" s="262"/>
      <c r="H2159" s="266"/>
      <c r="I2159" s="267"/>
    </row>
    <row r="2160" spans="1:9" ht="18" thickBot="1">
      <c r="A2160" s="257" t="s">
        <v>53</v>
      </c>
      <c r="B2160" s="233" t="s">
        <v>1054</v>
      </c>
      <c r="C2160" s="111" t="s">
        <v>7</v>
      </c>
      <c r="D2160" s="85"/>
      <c r="E2160" s="85"/>
      <c r="F2160" s="260"/>
      <c r="G2160" s="260"/>
      <c r="H2160" s="263"/>
      <c r="I2160" s="264"/>
    </row>
    <row r="2161" spans="1:9" ht="18" thickBot="1">
      <c r="A2161" s="258"/>
      <c r="B2161" s="234"/>
      <c r="C2161" s="111" t="s">
        <v>8</v>
      </c>
      <c r="D2161" s="85">
        <v>5754.5</v>
      </c>
      <c r="E2161" s="85">
        <v>2970.3</v>
      </c>
      <c r="F2161" s="261"/>
      <c r="G2161" s="261"/>
      <c r="H2161" s="228"/>
      <c r="I2161" s="265"/>
    </row>
    <row r="2162" spans="1:9" ht="18" thickBot="1">
      <c r="A2162" s="258"/>
      <c r="B2162" s="234"/>
      <c r="C2162" s="111" t="s">
        <v>9</v>
      </c>
      <c r="D2162" s="85"/>
      <c r="E2162" s="85"/>
      <c r="F2162" s="261"/>
      <c r="G2162" s="261"/>
      <c r="H2162" s="228"/>
      <c r="I2162" s="265"/>
    </row>
    <row r="2163" spans="1:9" ht="18" thickBot="1">
      <c r="A2163" s="258"/>
      <c r="B2163" s="234"/>
      <c r="C2163" s="111" t="s">
        <v>10</v>
      </c>
      <c r="D2163" s="85"/>
      <c r="E2163" s="85"/>
      <c r="F2163" s="261"/>
      <c r="G2163" s="261"/>
      <c r="H2163" s="228"/>
      <c r="I2163" s="265"/>
    </row>
    <row r="2164" spans="1:9" ht="18" thickBot="1">
      <c r="A2164" s="259"/>
      <c r="B2164" s="235"/>
      <c r="C2164" s="111" t="s">
        <v>11</v>
      </c>
      <c r="D2164" s="85"/>
      <c r="E2164" s="85"/>
      <c r="F2164" s="262"/>
      <c r="G2164" s="262"/>
      <c r="H2164" s="266"/>
      <c r="I2164" s="267"/>
    </row>
    <row r="2165" spans="1:9" ht="18" thickBot="1">
      <c r="A2165" s="257" t="s">
        <v>55</v>
      </c>
      <c r="B2165" s="233" t="s">
        <v>1055</v>
      </c>
      <c r="C2165" s="111" t="s">
        <v>7</v>
      </c>
      <c r="D2165" s="85"/>
      <c r="E2165" s="85"/>
      <c r="F2165" s="260"/>
      <c r="G2165" s="260"/>
      <c r="H2165" s="263"/>
      <c r="I2165" s="264"/>
    </row>
    <row r="2166" spans="1:9" ht="18" thickBot="1">
      <c r="A2166" s="258"/>
      <c r="B2166" s="234"/>
      <c r="C2166" s="111" t="s">
        <v>8</v>
      </c>
      <c r="D2166" s="85">
        <v>44821.4</v>
      </c>
      <c r="E2166" s="85">
        <v>2472.6999999999998</v>
      </c>
      <c r="F2166" s="261"/>
      <c r="G2166" s="261"/>
      <c r="H2166" s="228"/>
      <c r="I2166" s="265"/>
    </row>
    <row r="2167" spans="1:9" ht="18" thickBot="1">
      <c r="A2167" s="258"/>
      <c r="B2167" s="234"/>
      <c r="C2167" s="111" t="s">
        <v>9</v>
      </c>
      <c r="D2167" s="85"/>
      <c r="E2167" s="85"/>
      <c r="F2167" s="261"/>
      <c r="G2167" s="261"/>
      <c r="H2167" s="228"/>
      <c r="I2167" s="265"/>
    </row>
    <row r="2168" spans="1:9" ht="18" thickBot="1">
      <c r="A2168" s="258"/>
      <c r="B2168" s="234"/>
      <c r="C2168" s="111" t="s">
        <v>10</v>
      </c>
      <c r="D2168" s="85"/>
      <c r="E2168" s="85"/>
      <c r="F2168" s="261"/>
      <c r="G2168" s="261"/>
      <c r="H2168" s="228"/>
      <c r="I2168" s="265"/>
    </row>
    <row r="2169" spans="1:9" ht="18" thickBot="1">
      <c r="A2169" s="259"/>
      <c r="B2169" s="235"/>
      <c r="C2169" s="111" t="s">
        <v>11</v>
      </c>
      <c r="D2169" s="85"/>
      <c r="E2169" s="85"/>
      <c r="F2169" s="262"/>
      <c r="G2169" s="262"/>
      <c r="H2169" s="266"/>
      <c r="I2169" s="267"/>
    </row>
    <row r="2170" spans="1:9" ht="18" thickBot="1">
      <c r="A2170" s="257" t="s">
        <v>57</v>
      </c>
      <c r="B2170" s="233" t="s">
        <v>1056</v>
      </c>
      <c r="C2170" s="111" t="s">
        <v>7</v>
      </c>
      <c r="D2170" s="85"/>
      <c r="E2170" s="85"/>
      <c r="F2170" s="260"/>
      <c r="G2170" s="260"/>
      <c r="H2170" s="263"/>
      <c r="I2170" s="264"/>
    </row>
    <row r="2171" spans="1:9" ht="18" thickBot="1">
      <c r="A2171" s="258"/>
      <c r="B2171" s="234"/>
      <c r="C2171" s="111" t="s">
        <v>8</v>
      </c>
      <c r="D2171" s="85">
        <v>3200</v>
      </c>
      <c r="E2171" s="85">
        <v>0</v>
      </c>
      <c r="F2171" s="261"/>
      <c r="G2171" s="261"/>
      <c r="H2171" s="228"/>
      <c r="I2171" s="265"/>
    </row>
    <row r="2172" spans="1:9" ht="18" thickBot="1">
      <c r="A2172" s="258"/>
      <c r="B2172" s="234"/>
      <c r="C2172" s="111" t="s">
        <v>9</v>
      </c>
      <c r="D2172" s="85"/>
      <c r="E2172" s="85"/>
      <c r="F2172" s="261"/>
      <c r="G2172" s="261"/>
      <c r="H2172" s="228"/>
      <c r="I2172" s="265"/>
    </row>
    <row r="2173" spans="1:9" ht="18" thickBot="1">
      <c r="A2173" s="258"/>
      <c r="B2173" s="234"/>
      <c r="C2173" s="111" t="s">
        <v>10</v>
      </c>
      <c r="D2173" s="85"/>
      <c r="E2173" s="85"/>
      <c r="F2173" s="261"/>
      <c r="G2173" s="261"/>
      <c r="H2173" s="228"/>
      <c r="I2173" s="265"/>
    </row>
    <row r="2174" spans="1:9" ht="18" thickBot="1">
      <c r="A2174" s="259"/>
      <c r="B2174" s="235"/>
      <c r="C2174" s="111" t="s">
        <v>11</v>
      </c>
      <c r="D2174" s="85"/>
      <c r="E2174" s="85"/>
      <c r="F2174" s="262"/>
      <c r="G2174" s="262"/>
      <c r="H2174" s="266"/>
      <c r="I2174" s="267"/>
    </row>
    <row r="2175" spans="1:9" ht="18" thickBot="1">
      <c r="A2175" s="257" t="s">
        <v>59</v>
      </c>
      <c r="B2175" s="233" t="s">
        <v>1057</v>
      </c>
      <c r="C2175" s="111" t="s">
        <v>7</v>
      </c>
      <c r="D2175" s="85"/>
      <c r="E2175" s="85"/>
      <c r="F2175" s="260"/>
      <c r="G2175" s="260"/>
      <c r="H2175" s="263"/>
      <c r="I2175" s="264"/>
    </row>
    <row r="2176" spans="1:9" ht="18" thickBot="1">
      <c r="A2176" s="258"/>
      <c r="B2176" s="234"/>
      <c r="C2176" s="111" t="s">
        <v>8</v>
      </c>
      <c r="D2176" s="85">
        <v>890.4</v>
      </c>
      <c r="E2176" s="85">
        <v>0</v>
      </c>
      <c r="F2176" s="261"/>
      <c r="G2176" s="261"/>
      <c r="H2176" s="228"/>
      <c r="I2176" s="265"/>
    </row>
    <row r="2177" spans="1:9" ht="18" thickBot="1">
      <c r="A2177" s="258"/>
      <c r="B2177" s="234"/>
      <c r="C2177" s="111" t="s">
        <v>9</v>
      </c>
      <c r="D2177" s="85"/>
      <c r="E2177" s="85"/>
      <c r="F2177" s="261"/>
      <c r="G2177" s="261"/>
      <c r="H2177" s="228"/>
      <c r="I2177" s="265"/>
    </row>
    <row r="2178" spans="1:9" ht="18" thickBot="1">
      <c r="A2178" s="258"/>
      <c r="B2178" s="234"/>
      <c r="C2178" s="111" t="s">
        <v>10</v>
      </c>
      <c r="D2178" s="85"/>
      <c r="E2178" s="85"/>
      <c r="F2178" s="261"/>
      <c r="G2178" s="261"/>
      <c r="H2178" s="228"/>
      <c r="I2178" s="265"/>
    </row>
    <row r="2179" spans="1:9" ht="18" thickBot="1">
      <c r="A2179" s="259"/>
      <c r="B2179" s="235"/>
      <c r="C2179" s="111" t="s">
        <v>11</v>
      </c>
      <c r="D2179" s="85"/>
      <c r="E2179" s="85"/>
      <c r="F2179" s="262"/>
      <c r="G2179" s="262"/>
      <c r="H2179" s="266"/>
      <c r="I2179" s="267"/>
    </row>
    <row r="2180" spans="1:9" ht="18" thickBot="1">
      <c r="A2180" s="257" t="s">
        <v>61</v>
      </c>
      <c r="B2180" s="233" t="s">
        <v>1058</v>
      </c>
      <c r="C2180" s="111" t="s">
        <v>7</v>
      </c>
      <c r="D2180" s="85"/>
      <c r="E2180" s="85"/>
      <c r="F2180" s="260"/>
      <c r="G2180" s="260"/>
      <c r="H2180" s="263"/>
      <c r="I2180" s="264"/>
    </row>
    <row r="2181" spans="1:9" ht="18" thickBot="1">
      <c r="A2181" s="258"/>
      <c r="B2181" s="234"/>
      <c r="C2181" s="111" t="s">
        <v>8</v>
      </c>
      <c r="D2181" s="85">
        <v>1942.6</v>
      </c>
      <c r="E2181" s="85">
        <v>0</v>
      </c>
      <c r="F2181" s="261"/>
      <c r="G2181" s="261"/>
      <c r="H2181" s="228"/>
      <c r="I2181" s="265"/>
    </row>
    <row r="2182" spans="1:9" ht="18" thickBot="1">
      <c r="A2182" s="258"/>
      <c r="B2182" s="234"/>
      <c r="C2182" s="111" t="s">
        <v>9</v>
      </c>
      <c r="D2182" s="85"/>
      <c r="E2182" s="85" t="s">
        <v>1072</v>
      </c>
      <c r="F2182" s="261"/>
      <c r="G2182" s="261"/>
      <c r="H2182" s="228"/>
      <c r="I2182" s="265"/>
    </row>
    <row r="2183" spans="1:9" ht="18" thickBot="1">
      <c r="A2183" s="258"/>
      <c r="B2183" s="234"/>
      <c r="C2183" s="111" t="s">
        <v>10</v>
      </c>
      <c r="D2183" s="85"/>
      <c r="E2183" s="85"/>
      <c r="F2183" s="261"/>
      <c r="G2183" s="261"/>
      <c r="H2183" s="228"/>
      <c r="I2183" s="265"/>
    </row>
    <row r="2184" spans="1:9" ht="18" thickBot="1">
      <c r="A2184" s="259"/>
      <c r="B2184" s="235"/>
      <c r="C2184" s="111" t="s">
        <v>11</v>
      </c>
      <c r="D2184" s="85"/>
      <c r="E2184" s="85"/>
      <c r="F2184" s="262"/>
      <c r="G2184" s="262"/>
      <c r="H2184" s="266"/>
      <c r="I2184" s="267"/>
    </row>
    <row r="2185" spans="1:9" ht="18" thickBot="1">
      <c r="A2185" s="257" t="s">
        <v>815</v>
      </c>
      <c r="B2185" s="233" t="s">
        <v>1059</v>
      </c>
      <c r="C2185" s="111" t="s">
        <v>7</v>
      </c>
      <c r="D2185" s="85"/>
      <c r="E2185" s="85"/>
      <c r="F2185" s="260"/>
      <c r="G2185" s="260"/>
      <c r="H2185" s="263"/>
      <c r="I2185" s="264"/>
    </row>
    <row r="2186" spans="1:9" ht="18" thickBot="1">
      <c r="A2186" s="258"/>
      <c r="B2186" s="234"/>
      <c r="C2186" s="111" t="s">
        <v>8</v>
      </c>
      <c r="D2186" s="85">
        <v>1270</v>
      </c>
      <c r="E2186" s="85">
        <v>1976.5</v>
      </c>
      <c r="F2186" s="261"/>
      <c r="G2186" s="261"/>
      <c r="H2186" s="228"/>
      <c r="I2186" s="265"/>
    </row>
    <row r="2187" spans="1:9" ht="18" thickBot="1">
      <c r="A2187" s="258"/>
      <c r="B2187" s="234"/>
      <c r="C2187" s="111" t="s">
        <v>9</v>
      </c>
      <c r="D2187" s="85"/>
      <c r="E2187" s="85"/>
      <c r="F2187" s="261"/>
      <c r="G2187" s="261"/>
      <c r="H2187" s="228"/>
      <c r="I2187" s="265"/>
    </row>
    <row r="2188" spans="1:9" ht="18" thickBot="1">
      <c r="A2188" s="258"/>
      <c r="B2188" s="234"/>
      <c r="C2188" s="111" t="s">
        <v>10</v>
      </c>
      <c r="D2188" s="85"/>
      <c r="E2188" s="85"/>
      <c r="F2188" s="261"/>
      <c r="G2188" s="261"/>
      <c r="H2188" s="228"/>
      <c r="I2188" s="265"/>
    </row>
    <row r="2189" spans="1:9" ht="18" thickBot="1">
      <c r="A2189" s="259"/>
      <c r="B2189" s="235"/>
      <c r="C2189" s="111" t="s">
        <v>11</v>
      </c>
      <c r="D2189" s="85"/>
      <c r="E2189" s="85"/>
      <c r="F2189" s="262"/>
      <c r="G2189" s="262"/>
      <c r="H2189" s="266"/>
      <c r="I2189" s="267"/>
    </row>
    <row r="2190" spans="1:9" ht="18" thickBot="1">
      <c r="A2190" s="257" t="s">
        <v>816</v>
      </c>
      <c r="B2190" s="233" t="s">
        <v>1060</v>
      </c>
      <c r="C2190" s="111" t="s">
        <v>7</v>
      </c>
      <c r="D2190" s="85"/>
      <c r="E2190" s="85"/>
      <c r="F2190" s="260"/>
      <c r="G2190" s="260"/>
      <c r="H2190" s="263"/>
      <c r="I2190" s="264"/>
    </row>
    <row r="2191" spans="1:9" ht="18" thickBot="1">
      <c r="A2191" s="258"/>
      <c r="B2191" s="234"/>
      <c r="C2191" s="111" t="s">
        <v>8</v>
      </c>
      <c r="D2191" s="85">
        <v>8086.1</v>
      </c>
      <c r="E2191" s="85">
        <v>3628.1</v>
      </c>
      <c r="F2191" s="261"/>
      <c r="G2191" s="261"/>
      <c r="H2191" s="228"/>
      <c r="I2191" s="265"/>
    </row>
    <row r="2192" spans="1:9" ht="18" thickBot="1">
      <c r="A2192" s="258"/>
      <c r="B2192" s="234"/>
      <c r="C2192" s="111" t="s">
        <v>9</v>
      </c>
      <c r="D2192" s="85"/>
      <c r="E2192" s="85"/>
      <c r="F2192" s="261"/>
      <c r="G2192" s="261"/>
      <c r="H2192" s="228"/>
      <c r="I2192" s="265"/>
    </row>
    <row r="2193" spans="1:9" ht="18" thickBot="1">
      <c r="A2193" s="258"/>
      <c r="B2193" s="234"/>
      <c r="C2193" s="111" t="s">
        <v>10</v>
      </c>
      <c r="D2193" s="85"/>
      <c r="E2193" s="85"/>
      <c r="F2193" s="261"/>
      <c r="G2193" s="261"/>
      <c r="H2193" s="228"/>
      <c r="I2193" s="265"/>
    </row>
    <row r="2194" spans="1:9" ht="18" thickBot="1">
      <c r="A2194" s="259"/>
      <c r="B2194" s="235"/>
      <c r="C2194" s="111" t="s">
        <v>11</v>
      </c>
      <c r="D2194" s="85"/>
      <c r="E2194" s="85"/>
      <c r="F2194" s="262"/>
      <c r="G2194" s="262"/>
      <c r="H2194" s="266"/>
      <c r="I2194" s="267"/>
    </row>
    <row r="2195" spans="1:9" ht="18" thickBot="1">
      <c r="A2195" s="257" t="s">
        <v>817</v>
      </c>
      <c r="B2195" s="233" t="s">
        <v>1061</v>
      </c>
      <c r="C2195" s="111" t="s">
        <v>7</v>
      </c>
      <c r="D2195" s="85"/>
      <c r="E2195" s="85"/>
      <c r="F2195" s="260"/>
      <c r="G2195" s="260"/>
      <c r="H2195" s="263"/>
      <c r="I2195" s="264"/>
    </row>
    <row r="2196" spans="1:9" ht="18" thickBot="1">
      <c r="A2196" s="258"/>
      <c r="B2196" s="234"/>
      <c r="C2196" s="111" t="s">
        <v>8</v>
      </c>
      <c r="D2196" s="85">
        <v>24224.2</v>
      </c>
      <c r="E2196" s="85">
        <v>6068.1</v>
      </c>
      <c r="F2196" s="261"/>
      <c r="G2196" s="261"/>
      <c r="H2196" s="228"/>
      <c r="I2196" s="265"/>
    </row>
    <row r="2197" spans="1:9" ht="18" thickBot="1">
      <c r="A2197" s="258"/>
      <c r="B2197" s="234"/>
      <c r="C2197" s="111" t="s">
        <v>9</v>
      </c>
      <c r="D2197" s="85"/>
      <c r="E2197" s="85"/>
      <c r="F2197" s="261"/>
      <c r="G2197" s="261"/>
      <c r="H2197" s="228"/>
      <c r="I2197" s="265"/>
    </row>
    <row r="2198" spans="1:9" ht="18" thickBot="1">
      <c r="A2198" s="258"/>
      <c r="B2198" s="234"/>
      <c r="C2198" s="111" t="s">
        <v>10</v>
      </c>
      <c r="D2198" s="85"/>
      <c r="E2198" s="85"/>
      <c r="F2198" s="261"/>
      <c r="G2198" s="261"/>
      <c r="H2198" s="228"/>
      <c r="I2198" s="265"/>
    </row>
    <row r="2199" spans="1:9" ht="18" thickBot="1">
      <c r="A2199" s="259"/>
      <c r="B2199" s="235"/>
      <c r="C2199" s="111" t="s">
        <v>11</v>
      </c>
      <c r="D2199" s="85"/>
      <c r="E2199" s="85"/>
      <c r="F2199" s="262"/>
      <c r="G2199" s="262"/>
      <c r="H2199" s="266"/>
      <c r="I2199" s="267"/>
    </row>
    <row r="2200" spans="1:9" ht="18" thickBot="1">
      <c r="A2200" s="257" t="s">
        <v>13</v>
      </c>
      <c r="B2200" s="233" t="s">
        <v>1062</v>
      </c>
      <c r="C2200" s="111" t="s">
        <v>7</v>
      </c>
      <c r="D2200" s="85">
        <f>SUM(D2201:D2204)</f>
        <v>7041.7</v>
      </c>
      <c r="E2200" s="85">
        <f>SUM(E2201:E2204)</f>
        <v>0</v>
      </c>
      <c r="F2200" s="260"/>
      <c r="G2200" s="260"/>
      <c r="H2200" s="263"/>
      <c r="I2200" s="264"/>
    </row>
    <row r="2201" spans="1:9" ht="18" thickBot="1">
      <c r="A2201" s="258"/>
      <c r="B2201" s="234"/>
      <c r="C2201" s="111" t="s">
        <v>8</v>
      </c>
      <c r="D2201" s="85">
        <f>SUM(D2206,D2211,D2216)</f>
        <v>7041.7</v>
      </c>
      <c r="E2201" s="85">
        <f>SUM(E2206,E2211,E2216)</f>
        <v>0</v>
      </c>
      <c r="F2201" s="261"/>
      <c r="G2201" s="261"/>
      <c r="H2201" s="228"/>
      <c r="I2201" s="265"/>
    </row>
    <row r="2202" spans="1:9" ht="18" thickBot="1">
      <c r="A2202" s="258"/>
      <c r="B2202" s="234"/>
      <c r="C2202" s="111" t="s">
        <v>9</v>
      </c>
      <c r="D2202" s="85">
        <f t="shared" ref="D2202:E2204" si="130">SUM(D2207,D2212,D2217)</f>
        <v>0</v>
      </c>
      <c r="E2202" s="85">
        <f t="shared" si="130"/>
        <v>0</v>
      </c>
      <c r="F2202" s="261"/>
      <c r="G2202" s="261"/>
      <c r="H2202" s="228"/>
      <c r="I2202" s="265"/>
    </row>
    <row r="2203" spans="1:9" ht="18" thickBot="1">
      <c r="A2203" s="258"/>
      <c r="B2203" s="234"/>
      <c r="C2203" s="111" t="s">
        <v>10</v>
      </c>
      <c r="D2203" s="85">
        <f t="shared" si="130"/>
        <v>0</v>
      </c>
      <c r="E2203" s="85">
        <f t="shared" si="130"/>
        <v>0</v>
      </c>
      <c r="F2203" s="261"/>
      <c r="G2203" s="261"/>
      <c r="H2203" s="228"/>
      <c r="I2203" s="265"/>
    </row>
    <row r="2204" spans="1:9" ht="18" thickBot="1">
      <c r="A2204" s="259"/>
      <c r="B2204" s="235"/>
      <c r="C2204" s="111" t="s">
        <v>11</v>
      </c>
      <c r="D2204" s="85">
        <f t="shared" si="130"/>
        <v>0</v>
      </c>
      <c r="E2204" s="85">
        <f t="shared" si="130"/>
        <v>0</v>
      </c>
      <c r="F2204" s="262"/>
      <c r="G2204" s="262"/>
      <c r="H2204" s="266"/>
      <c r="I2204" s="267"/>
    </row>
    <row r="2205" spans="1:9" ht="18" thickBot="1">
      <c r="A2205" s="257"/>
      <c r="B2205" s="233" t="s">
        <v>1063</v>
      </c>
      <c r="C2205" s="111" t="s">
        <v>7</v>
      </c>
      <c r="D2205" s="85"/>
      <c r="E2205" s="85"/>
      <c r="F2205" s="260"/>
      <c r="G2205" s="260"/>
      <c r="H2205" s="263"/>
      <c r="I2205" s="264"/>
    </row>
    <row r="2206" spans="1:9" ht="18" thickBot="1">
      <c r="A2206" s="258"/>
      <c r="B2206" s="234"/>
      <c r="C2206" s="111" t="s">
        <v>8</v>
      </c>
      <c r="D2206" s="85">
        <v>6512.8</v>
      </c>
      <c r="E2206" s="85">
        <v>0</v>
      </c>
      <c r="F2206" s="261"/>
      <c r="G2206" s="261"/>
      <c r="H2206" s="228"/>
      <c r="I2206" s="265"/>
    </row>
    <row r="2207" spans="1:9" ht="18" thickBot="1">
      <c r="A2207" s="258"/>
      <c r="B2207" s="234"/>
      <c r="C2207" s="111" t="s">
        <v>9</v>
      </c>
      <c r="D2207" s="85"/>
      <c r="E2207" s="85"/>
      <c r="F2207" s="261"/>
      <c r="G2207" s="261"/>
      <c r="H2207" s="228"/>
      <c r="I2207" s="265"/>
    </row>
    <row r="2208" spans="1:9" ht="18" thickBot="1">
      <c r="A2208" s="258"/>
      <c r="B2208" s="234"/>
      <c r="C2208" s="111" t="s">
        <v>10</v>
      </c>
      <c r="D2208" s="85"/>
      <c r="E2208" s="85"/>
      <c r="F2208" s="261"/>
      <c r="G2208" s="261"/>
      <c r="H2208" s="228"/>
      <c r="I2208" s="265"/>
    </row>
    <row r="2209" spans="1:9" ht="25.5" customHeight="1" thickBot="1">
      <c r="A2209" s="259"/>
      <c r="B2209" s="235"/>
      <c r="C2209" s="111" t="s">
        <v>11</v>
      </c>
      <c r="D2209" s="85"/>
      <c r="E2209" s="85"/>
      <c r="F2209" s="262"/>
      <c r="G2209" s="262"/>
      <c r="H2209" s="266"/>
      <c r="I2209" s="267"/>
    </row>
    <row r="2210" spans="1:9" ht="18" thickBot="1">
      <c r="A2210" s="257"/>
      <c r="B2210" s="233" t="s">
        <v>1051</v>
      </c>
      <c r="C2210" s="111" t="s">
        <v>7</v>
      </c>
      <c r="D2210" s="85"/>
      <c r="E2210" s="85"/>
      <c r="F2210" s="260"/>
      <c r="G2210" s="260"/>
      <c r="H2210" s="263"/>
      <c r="I2210" s="264"/>
    </row>
    <row r="2211" spans="1:9" ht="18" thickBot="1">
      <c r="A2211" s="258"/>
      <c r="B2211" s="234"/>
      <c r="C2211" s="111" t="s">
        <v>8</v>
      </c>
      <c r="D2211" s="85">
        <v>528.9</v>
      </c>
      <c r="E2211" s="85">
        <v>0</v>
      </c>
      <c r="F2211" s="261"/>
      <c r="G2211" s="261"/>
      <c r="H2211" s="228"/>
      <c r="I2211" s="265"/>
    </row>
    <row r="2212" spans="1:9" ht="18" thickBot="1">
      <c r="A2212" s="258"/>
      <c r="B2212" s="234"/>
      <c r="C2212" s="111" t="s">
        <v>9</v>
      </c>
      <c r="D2212" s="85"/>
      <c r="E2212" s="85"/>
      <c r="F2212" s="261"/>
      <c r="G2212" s="261"/>
      <c r="H2212" s="228"/>
      <c r="I2212" s="265"/>
    </row>
    <row r="2213" spans="1:9" ht="18" thickBot="1">
      <c r="A2213" s="258"/>
      <c r="B2213" s="234"/>
      <c r="C2213" s="111" t="s">
        <v>10</v>
      </c>
      <c r="D2213" s="85"/>
      <c r="E2213" s="85"/>
      <c r="F2213" s="261"/>
      <c r="G2213" s="261"/>
      <c r="H2213" s="228"/>
      <c r="I2213" s="265"/>
    </row>
    <row r="2214" spans="1:9" ht="18" thickBot="1">
      <c r="A2214" s="259"/>
      <c r="B2214" s="235"/>
      <c r="C2214" s="111" t="s">
        <v>11</v>
      </c>
      <c r="D2214" s="85"/>
      <c r="E2214" s="85"/>
      <c r="F2214" s="262"/>
      <c r="G2214" s="262"/>
      <c r="H2214" s="266"/>
      <c r="I2214" s="267"/>
    </row>
    <row r="2215" spans="1:9" ht="18" thickBot="1">
      <c r="A2215" s="257"/>
      <c r="B2215" s="233" t="s">
        <v>1064</v>
      </c>
      <c r="C2215" s="111" t="s">
        <v>7</v>
      </c>
      <c r="D2215" s="85"/>
      <c r="E2215" s="85"/>
      <c r="F2215" s="278" t="s">
        <v>1068</v>
      </c>
      <c r="G2215" s="281" t="s">
        <v>1069</v>
      </c>
      <c r="H2215" s="263" t="s">
        <v>1067</v>
      </c>
      <c r="I2215" s="264"/>
    </row>
    <row r="2216" spans="1:9" ht="18" thickBot="1">
      <c r="A2216" s="258"/>
      <c r="B2216" s="234"/>
      <c r="C2216" s="111" t="s">
        <v>8</v>
      </c>
      <c r="D2216" s="85">
        <v>0</v>
      </c>
      <c r="E2216" s="85">
        <v>0</v>
      </c>
      <c r="F2216" s="279"/>
      <c r="G2216" s="282"/>
      <c r="H2216" s="228"/>
      <c r="I2216" s="265"/>
    </row>
    <row r="2217" spans="1:9" ht="18" thickBot="1">
      <c r="A2217" s="258"/>
      <c r="B2217" s="234"/>
      <c r="C2217" s="111" t="s">
        <v>9</v>
      </c>
      <c r="D2217" s="85"/>
      <c r="E2217" s="85"/>
      <c r="F2217" s="279"/>
      <c r="G2217" s="282"/>
      <c r="H2217" s="228"/>
      <c r="I2217" s="265"/>
    </row>
    <row r="2218" spans="1:9" ht="18" thickBot="1">
      <c r="A2218" s="258"/>
      <c r="B2218" s="234"/>
      <c r="C2218" s="111" t="s">
        <v>10</v>
      </c>
      <c r="D2218" s="85"/>
      <c r="E2218" s="85"/>
      <c r="F2218" s="279"/>
      <c r="G2218" s="282"/>
      <c r="H2218" s="228"/>
      <c r="I2218" s="265"/>
    </row>
    <row r="2219" spans="1:9" ht="18" thickBot="1">
      <c r="A2219" s="259"/>
      <c r="B2219" s="235"/>
      <c r="C2219" s="111" t="s">
        <v>11</v>
      </c>
      <c r="D2219" s="85"/>
      <c r="E2219" s="85"/>
      <c r="F2219" s="280"/>
      <c r="G2219" s="283"/>
      <c r="H2219" s="266"/>
      <c r="I2219" s="267"/>
    </row>
    <row r="2220" spans="1:9" ht="18" thickBot="1">
      <c r="A2220" s="257"/>
      <c r="B2220" s="233" t="s">
        <v>1065</v>
      </c>
      <c r="C2220" s="111" t="s">
        <v>7</v>
      </c>
      <c r="D2220" s="85">
        <f>SUM(D2221:D2224)</f>
        <v>2374.4</v>
      </c>
      <c r="E2220" s="85">
        <f>SUM(E2221:E2224)</f>
        <v>0</v>
      </c>
      <c r="F2220" s="260"/>
      <c r="G2220" s="260"/>
      <c r="H2220" s="263" t="s">
        <v>1070</v>
      </c>
      <c r="I2220" s="264"/>
    </row>
    <row r="2221" spans="1:9" ht="18" thickBot="1">
      <c r="A2221" s="258"/>
      <c r="B2221" s="234"/>
      <c r="C2221" s="111" t="s">
        <v>8</v>
      </c>
      <c r="D2221" s="85">
        <f>SUM(D2226)</f>
        <v>2374.4</v>
      </c>
      <c r="E2221" s="85">
        <f>SUM(E2226)</f>
        <v>0</v>
      </c>
      <c r="F2221" s="261"/>
      <c r="G2221" s="261"/>
      <c r="H2221" s="228"/>
      <c r="I2221" s="265"/>
    </row>
    <row r="2222" spans="1:9" ht="18" thickBot="1">
      <c r="A2222" s="258"/>
      <c r="B2222" s="234"/>
      <c r="C2222" s="111" t="s">
        <v>9</v>
      </c>
      <c r="D2222" s="85">
        <f t="shared" ref="D2222:E2224" si="131">SUM(D2227)</f>
        <v>0</v>
      </c>
      <c r="E2222" s="85">
        <f t="shared" si="131"/>
        <v>0</v>
      </c>
      <c r="F2222" s="261"/>
      <c r="G2222" s="261"/>
      <c r="H2222" s="228"/>
      <c r="I2222" s="265"/>
    </row>
    <row r="2223" spans="1:9" ht="18" thickBot="1">
      <c r="A2223" s="258"/>
      <c r="B2223" s="234"/>
      <c r="C2223" s="111" t="s">
        <v>10</v>
      </c>
      <c r="D2223" s="85">
        <f t="shared" si="131"/>
        <v>0</v>
      </c>
      <c r="E2223" s="85">
        <f t="shared" si="131"/>
        <v>0</v>
      </c>
      <c r="F2223" s="261"/>
      <c r="G2223" s="261"/>
      <c r="H2223" s="228"/>
      <c r="I2223" s="265"/>
    </row>
    <row r="2224" spans="1:9" ht="18" thickBot="1">
      <c r="A2224" s="259"/>
      <c r="B2224" s="235"/>
      <c r="C2224" s="111" t="s">
        <v>11</v>
      </c>
      <c r="D2224" s="85">
        <f t="shared" si="131"/>
        <v>0</v>
      </c>
      <c r="E2224" s="85">
        <f t="shared" si="131"/>
        <v>0</v>
      </c>
      <c r="F2224" s="262"/>
      <c r="G2224" s="262"/>
      <c r="H2224" s="266"/>
      <c r="I2224" s="267"/>
    </row>
    <row r="2225" spans="1:9" ht="18" thickBot="1">
      <c r="A2225" s="257"/>
      <c r="B2225" s="233" t="s">
        <v>1066</v>
      </c>
      <c r="C2225" s="111" t="s">
        <v>7</v>
      </c>
      <c r="D2225" s="85"/>
      <c r="E2225" s="85"/>
      <c r="F2225" s="260"/>
      <c r="G2225" s="260"/>
      <c r="H2225" s="263"/>
      <c r="I2225" s="264"/>
    </row>
    <row r="2226" spans="1:9" ht="18" thickBot="1">
      <c r="A2226" s="258"/>
      <c r="B2226" s="234"/>
      <c r="C2226" s="111" t="s">
        <v>8</v>
      </c>
      <c r="D2226" s="85">
        <v>2374.4</v>
      </c>
      <c r="E2226" s="85">
        <f>E2228</f>
        <v>0</v>
      </c>
      <c r="F2226" s="261"/>
      <c r="G2226" s="261"/>
      <c r="H2226" s="228"/>
      <c r="I2226" s="265"/>
    </row>
    <row r="2227" spans="1:9" ht="18" thickBot="1">
      <c r="A2227" s="258"/>
      <c r="B2227" s="234"/>
      <c r="C2227" s="111" t="s">
        <v>9</v>
      </c>
      <c r="D2227" s="85"/>
      <c r="E2227" s="85"/>
      <c r="F2227" s="261"/>
      <c r="G2227" s="261"/>
      <c r="H2227" s="228"/>
      <c r="I2227" s="265"/>
    </row>
    <row r="2228" spans="1:9" ht="18" thickBot="1">
      <c r="A2228" s="258"/>
      <c r="B2228" s="234"/>
      <c r="C2228" s="111" t="s">
        <v>10</v>
      </c>
      <c r="D2228" s="85"/>
      <c r="E2228" s="85"/>
      <c r="F2228" s="261"/>
      <c r="G2228" s="261"/>
      <c r="H2228" s="228"/>
      <c r="I2228" s="265"/>
    </row>
    <row r="2229" spans="1:9" ht="18" thickBot="1">
      <c r="A2229" s="259"/>
      <c r="B2229" s="235"/>
      <c r="C2229" s="111" t="s">
        <v>11</v>
      </c>
      <c r="D2229" s="85"/>
      <c r="E2229" s="85"/>
      <c r="F2229" s="262"/>
      <c r="G2229" s="262"/>
      <c r="H2229" s="266"/>
      <c r="I2229" s="267"/>
    </row>
    <row r="2230" spans="1:9" ht="17.25" thickBot="1">
      <c r="A2230" s="268" t="s">
        <v>164</v>
      </c>
      <c r="B2230" s="269"/>
      <c r="C2230" s="71" t="s">
        <v>7</v>
      </c>
      <c r="D2230" s="108">
        <f>SUM(D2231:D2234)</f>
        <v>132308.1</v>
      </c>
      <c r="E2230" s="108">
        <f>SUM(E2231:E2234)</f>
        <v>32895.199999999997</v>
      </c>
      <c r="F2230" s="274"/>
      <c r="G2230" s="274"/>
      <c r="H2230" s="275"/>
      <c r="I2230" s="264"/>
    </row>
    <row r="2231" spans="1:9" ht="17.25" thickBot="1">
      <c r="A2231" s="270"/>
      <c r="B2231" s="271"/>
      <c r="C2231" s="71" t="s">
        <v>8</v>
      </c>
      <c r="D2231" s="108">
        <f>SUM(D2136,D2201,D2221)</f>
        <v>132308.1</v>
      </c>
      <c r="E2231" s="108">
        <f>SUM(E2136,E2201,E2221)</f>
        <v>32895.199999999997</v>
      </c>
      <c r="F2231" s="261"/>
      <c r="G2231" s="261"/>
      <c r="H2231" s="228"/>
      <c r="I2231" s="265"/>
    </row>
    <row r="2232" spans="1:9" ht="17.25" thickBot="1">
      <c r="A2232" s="270"/>
      <c r="B2232" s="271"/>
      <c r="C2232" s="71" t="s">
        <v>9</v>
      </c>
      <c r="D2232" s="108">
        <f t="shared" ref="D2232:E2234" si="132">SUM(D2137,D2202,D2222)</f>
        <v>0</v>
      </c>
      <c r="E2232" s="108">
        <f t="shared" si="132"/>
        <v>0</v>
      </c>
      <c r="F2232" s="261"/>
      <c r="G2232" s="261"/>
      <c r="H2232" s="228"/>
      <c r="I2232" s="265"/>
    </row>
    <row r="2233" spans="1:9" ht="17.25" thickBot="1">
      <c r="A2233" s="270"/>
      <c r="B2233" s="271"/>
      <c r="C2233" s="71" t="s">
        <v>10</v>
      </c>
      <c r="D2233" s="108">
        <f t="shared" si="132"/>
        <v>0</v>
      </c>
      <c r="E2233" s="108">
        <f t="shared" si="132"/>
        <v>0</v>
      </c>
      <c r="F2233" s="261"/>
      <c r="G2233" s="261"/>
      <c r="H2233" s="228"/>
      <c r="I2233" s="265"/>
    </row>
    <row r="2234" spans="1:9" ht="30.75" thickBot="1">
      <c r="A2234" s="272"/>
      <c r="B2234" s="273"/>
      <c r="C2234" s="71" t="s">
        <v>11</v>
      </c>
      <c r="D2234" s="108">
        <f t="shared" si="132"/>
        <v>0</v>
      </c>
      <c r="E2234" s="108">
        <f t="shared" si="132"/>
        <v>0</v>
      </c>
      <c r="F2234" s="262"/>
      <c r="G2234" s="262"/>
      <c r="H2234" s="266"/>
      <c r="I2234" s="267"/>
    </row>
    <row r="2235" spans="1:9" ht="17.25" thickBot="1">
      <c r="A2235" s="617" t="s">
        <v>1073</v>
      </c>
      <c r="B2235" s="673"/>
      <c r="C2235" s="673"/>
      <c r="D2235" s="673"/>
      <c r="E2235" s="673"/>
      <c r="F2235" s="673"/>
      <c r="G2235" s="673"/>
      <c r="H2235" s="673"/>
      <c r="I2235" s="618"/>
    </row>
    <row r="2236" spans="1:9" ht="18" thickBot="1">
      <c r="A2236" s="143"/>
      <c r="B2236" s="497" t="s">
        <v>1074</v>
      </c>
      <c r="C2236" s="497"/>
      <c r="D2236" s="497"/>
      <c r="E2236" s="497"/>
      <c r="F2236" s="145">
        <v>100</v>
      </c>
      <c r="G2236" s="145">
        <v>100</v>
      </c>
      <c r="H2236" s="498"/>
      <c r="I2236" s="499"/>
    </row>
    <row r="2237" spans="1:9" ht="18" thickBot="1">
      <c r="A2237" s="257" t="s">
        <v>6</v>
      </c>
      <c r="B2237" s="233" t="s">
        <v>1075</v>
      </c>
      <c r="C2237" s="111" t="s">
        <v>7</v>
      </c>
      <c r="D2237" s="85">
        <f>SUM(D2238:D2241)</f>
        <v>104066.9</v>
      </c>
      <c r="E2237" s="85">
        <f>SUM(E2238:E2241)</f>
        <v>19622.8</v>
      </c>
      <c r="F2237" s="276"/>
      <c r="G2237" s="276"/>
      <c r="H2237" s="277"/>
      <c r="I2237" s="265"/>
    </row>
    <row r="2238" spans="1:9" ht="18" thickBot="1">
      <c r="A2238" s="258"/>
      <c r="B2238" s="234"/>
      <c r="C2238" s="111" t="s">
        <v>8</v>
      </c>
      <c r="D2238" s="85">
        <f>SUM(D2243,D2248)</f>
        <v>104066.9</v>
      </c>
      <c r="E2238" s="85">
        <f>SUM(E2243,E2248)</f>
        <v>19622.8</v>
      </c>
      <c r="F2238" s="261"/>
      <c r="G2238" s="261"/>
      <c r="H2238" s="228"/>
      <c r="I2238" s="265"/>
    </row>
    <row r="2239" spans="1:9" ht="18" thickBot="1">
      <c r="A2239" s="258"/>
      <c r="B2239" s="234"/>
      <c r="C2239" s="111" t="s">
        <v>9</v>
      </c>
      <c r="D2239" s="85">
        <f t="shared" ref="D2239:E2239" si="133">SUM(D2244,D2249)</f>
        <v>0</v>
      </c>
      <c r="E2239" s="85">
        <f t="shared" si="133"/>
        <v>0</v>
      </c>
      <c r="F2239" s="261"/>
      <c r="G2239" s="261"/>
      <c r="H2239" s="228"/>
      <c r="I2239" s="265"/>
    </row>
    <row r="2240" spans="1:9" ht="18" thickBot="1">
      <c r="A2240" s="258"/>
      <c r="B2240" s="234"/>
      <c r="C2240" s="111" t="s">
        <v>10</v>
      </c>
      <c r="D2240" s="85">
        <f t="shared" ref="D2240:E2240" si="134">SUM(D2245,D2250)</f>
        <v>0</v>
      </c>
      <c r="E2240" s="85">
        <f t="shared" si="134"/>
        <v>0</v>
      </c>
      <c r="F2240" s="261"/>
      <c r="G2240" s="261"/>
      <c r="H2240" s="228"/>
      <c r="I2240" s="265"/>
    </row>
    <row r="2241" spans="1:9" ht="18" thickBot="1">
      <c r="A2241" s="259"/>
      <c r="B2241" s="235"/>
      <c r="C2241" s="111" t="s">
        <v>11</v>
      </c>
      <c r="D2241" s="85">
        <f t="shared" ref="D2241:E2241" si="135">SUM(D2246,D2251)</f>
        <v>0</v>
      </c>
      <c r="E2241" s="85">
        <f t="shared" si="135"/>
        <v>0</v>
      </c>
      <c r="F2241" s="262"/>
      <c r="G2241" s="262"/>
      <c r="H2241" s="266"/>
      <c r="I2241" s="267"/>
    </row>
    <row r="2242" spans="1:9" ht="18" thickBot="1">
      <c r="A2242" s="257" t="s">
        <v>12</v>
      </c>
      <c r="B2242" s="233" t="s">
        <v>1076</v>
      </c>
      <c r="C2242" s="111" t="s">
        <v>7</v>
      </c>
      <c r="D2242" s="85"/>
      <c r="E2242" s="85"/>
      <c r="F2242" s="260"/>
      <c r="G2242" s="260"/>
      <c r="H2242" s="263"/>
      <c r="I2242" s="264"/>
    </row>
    <row r="2243" spans="1:9" ht="18" thickBot="1">
      <c r="A2243" s="258"/>
      <c r="B2243" s="234"/>
      <c r="C2243" s="111" t="s">
        <v>8</v>
      </c>
      <c r="D2243" s="85">
        <v>50000</v>
      </c>
      <c r="E2243" s="85">
        <v>7150.7</v>
      </c>
      <c r="F2243" s="261"/>
      <c r="G2243" s="261"/>
      <c r="H2243" s="228"/>
      <c r="I2243" s="265"/>
    </row>
    <row r="2244" spans="1:9" ht="18" thickBot="1">
      <c r="A2244" s="258"/>
      <c r="B2244" s="234"/>
      <c r="C2244" s="111" t="s">
        <v>9</v>
      </c>
      <c r="D2244" s="85"/>
      <c r="E2244" s="85"/>
      <c r="F2244" s="261"/>
      <c r="G2244" s="261"/>
      <c r="H2244" s="228"/>
      <c r="I2244" s="265"/>
    </row>
    <row r="2245" spans="1:9" ht="18" thickBot="1">
      <c r="A2245" s="258"/>
      <c r="B2245" s="234"/>
      <c r="C2245" s="111" t="s">
        <v>10</v>
      </c>
      <c r="D2245" s="85"/>
      <c r="E2245" s="85"/>
      <c r="F2245" s="261"/>
      <c r="G2245" s="261"/>
      <c r="H2245" s="228"/>
      <c r="I2245" s="265"/>
    </row>
    <row r="2246" spans="1:9" ht="18" thickBot="1">
      <c r="A2246" s="259"/>
      <c r="B2246" s="235"/>
      <c r="C2246" s="111" t="s">
        <v>11</v>
      </c>
      <c r="D2246" s="85"/>
      <c r="E2246" s="85"/>
      <c r="F2246" s="262"/>
      <c r="G2246" s="262"/>
      <c r="H2246" s="266"/>
      <c r="I2246" s="267"/>
    </row>
    <row r="2247" spans="1:9" ht="18" thickBot="1">
      <c r="A2247" s="257" t="s">
        <v>1079</v>
      </c>
      <c r="B2247" s="233" t="s">
        <v>1051</v>
      </c>
      <c r="C2247" s="111" t="s">
        <v>7</v>
      </c>
      <c r="D2247" s="85"/>
      <c r="E2247" s="85"/>
      <c r="F2247" s="260"/>
      <c r="G2247" s="260"/>
      <c r="H2247" s="263"/>
      <c r="I2247" s="264"/>
    </row>
    <row r="2248" spans="1:9" ht="18" thickBot="1">
      <c r="A2248" s="258"/>
      <c r="B2248" s="234"/>
      <c r="C2248" s="111" t="s">
        <v>8</v>
      </c>
      <c r="D2248" s="85">
        <v>54066.9</v>
      </c>
      <c r="E2248" s="85">
        <v>12472.1</v>
      </c>
      <c r="F2248" s="261"/>
      <c r="G2248" s="261"/>
      <c r="H2248" s="228"/>
      <c r="I2248" s="265"/>
    </row>
    <row r="2249" spans="1:9" ht="18" thickBot="1">
      <c r="A2249" s="258"/>
      <c r="B2249" s="234"/>
      <c r="C2249" s="111" t="s">
        <v>9</v>
      </c>
      <c r="D2249" s="85"/>
      <c r="E2249" s="85"/>
      <c r="F2249" s="261"/>
      <c r="G2249" s="261"/>
      <c r="H2249" s="228"/>
      <c r="I2249" s="265"/>
    </row>
    <row r="2250" spans="1:9" ht="18" thickBot="1">
      <c r="A2250" s="258"/>
      <c r="B2250" s="234"/>
      <c r="C2250" s="111" t="s">
        <v>10</v>
      </c>
      <c r="D2250" s="85"/>
      <c r="E2250" s="85"/>
      <c r="F2250" s="261"/>
      <c r="G2250" s="261"/>
      <c r="H2250" s="228"/>
      <c r="I2250" s="265"/>
    </row>
    <row r="2251" spans="1:9" ht="18" thickBot="1">
      <c r="A2251" s="259"/>
      <c r="B2251" s="235"/>
      <c r="C2251" s="111" t="s">
        <v>11</v>
      </c>
      <c r="D2251" s="85"/>
      <c r="E2251" s="85"/>
      <c r="F2251" s="262"/>
      <c r="G2251" s="262"/>
      <c r="H2251" s="266"/>
      <c r="I2251" s="267"/>
    </row>
    <row r="2252" spans="1:9" ht="18" thickBot="1">
      <c r="A2252" s="257" t="s">
        <v>13</v>
      </c>
      <c r="B2252" s="233" t="s">
        <v>1077</v>
      </c>
      <c r="C2252" s="111" t="s">
        <v>7</v>
      </c>
      <c r="D2252" s="85">
        <f>SUM(D2253:D2256)</f>
        <v>80982.799999999988</v>
      </c>
      <c r="E2252" s="85">
        <f>SUM(E2253:E2256)</f>
        <v>28868.899999999998</v>
      </c>
      <c r="F2252" s="260"/>
      <c r="G2252" s="260"/>
      <c r="H2252" s="263"/>
      <c r="I2252" s="264"/>
    </row>
    <row r="2253" spans="1:9" ht="18" thickBot="1">
      <c r="A2253" s="258"/>
      <c r="B2253" s="234"/>
      <c r="C2253" s="111" t="s">
        <v>8</v>
      </c>
      <c r="D2253" s="85">
        <f>SUM(D2258,D2263,D2268,D2273,D2278)</f>
        <v>80982.799999999988</v>
      </c>
      <c r="E2253" s="85">
        <f>SUM(E2258,E2263,E2268,E2273,E2278)</f>
        <v>28868.899999999998</v>
      </c>
      <c r="F2253" s="261"/>
      <c r="G2253" s="261"/>
      <c r="H2253" s="228"/>
      <c r="I2253" s="265"/>
    </row>
    <row r="2254" spans="1:9" ht="18" thickBot="1">
      <c r="A2254" s="258"/>
      <c r="B2254" s="234"/>
      <c r="C2254" s="111" t="s">
        <v>9</v>
      </c>
      <c r="D2254" s="85">
        <f t="shared" ref="D2254:E2254" si="136">SUM(D2259,D2264,D2269,D2274,D2279)</f>
        <v>0</v>
      </c>
      <c r="E2254" s="85">
        <f t="shared" si="136"/>
        <v>0</v>
      </c>
      <c r="F2254" s="261"/>
      <c r="G2254" s="261"/>
      <c r="H2254" s="228"/>
      <c r="I2254" s="265"/>
    </row>
    <row r="2255" spans="1:9" ht="18" thickBot="1">
      <c r="A2255" s="258"/>
      <c r="B2255" s="234"/>
      <c r="C2255" s="111" t="s">
        <v>10</v>
      </c>
      <c r="D2255" s="85">
        <f t="shared" ref="D2255:E2255" si="137">SUM(D2260,D2265,D2270,D2275,D2280)</f>
        <v>0</v>
      </c>
      <c r="E2255" s="85">
        <f t="shared" si="137"/>
        <v>0</v>
      </c>
      <c r="F2255" s="261"/>
      <c r="G2255" s="261"/>
      <c r="H2255" s="228"/>
      <c r="I2255" s="265"/>
    </row>
    <row r="2256" spans="1:9" ht="18" thickBot="1">
      <c r="A2256" s="259"/>
      <c r="B2256" s="235"/>
      <c r="C2256" s="111" t="s">
        <v>11</v>
      </c>
      <c r="D2256" s="85">
        <f t="shared" ref="D2256:E2256" si="138">SUM(D2261,D2266,D2271,D2276,D2281)</f>
        <v>0</v>
      </c>
      <c r="E2256" s="85">
        <f t="shared" si="138"/>
        <v>0</v>
      </c>
      <c r="F2256" s="262"/>
      <c r="G2256" s="262"/>
      <c r="H2256" s="266"/>
      <c r="I2256" s="267"/>
    </row>
    <row r="2257" spans="1:9" ht="18" thickBot="1">
      <c r="A2257" s="257" t="s">
        <v>33</v>
      </c>
      <c r="B2257" s="233" t="s">
        <v>1078</v>
      </c>
      <c r="C2257" s="111" t="s">
        <v>7</v>
      </c>
      <c r="D2257" s="85"/>
      <c r="E2257" s="85"/>
      <c r="F2257" s="260"/>
      <c r="G2257" s="260"/>
      <c r="H2257" s="263"/>
      <c r="I2257" s="264"/>
    </row>
    <row r="2258" spans="1:9" ht="18" thickBot="1">
      <c r="A2258" s="258"/>
      <c r="B2258" s="234"/>
      <c r="C2258" s="111" t="s">
        <v>8</v>
      </c>
      <c r="D2258" s="85">
        <v>6209.7</v>
      </c>
      <c r="E2258" s="85">
        <v>785.9</v>
      </c>
      <c r="F2258" s="261"/>
      <c r="G2258" s="261"/>
      <c r="H2258" s="228"/>
      <c r="I2258" s="265"/>
    </row>
    <row r="2259" spans="1:9" ht="18" thickBot="1">
      <c r="A2259" s="258"/>
      <c r="B2259" s="234"/>
      <c r="C2259" s="111" t="s">
        <v>9</v>
      </c>
      <c r="D2259" s="85"/>
      <c r="E2259" s="85"/>
      <c r="F2259" s="261"/>
      <c r="G2259" s="261"/>
      <c r="H2259" s="228"/>
      <c r="I2259" s="265"/>
    </row>
    <row r="2260" spans="1:9" ht="18" thickBot="1">
      <c r="A2260" s="258"/>
      <c r="B2260" s="234"/>
      <c r="C2260" s="111" t="s">
        <v>10</v>
      </c>
      <c r="D2260" s="85"/>
      <c r="E2260" s="85"/>
      <c r="F2260" s="261"/>
      <c r="G2260" s="261"/>
      <c r="H2260" s="228"/>
      <c r="I2260" s="265"/>
    </row>
    <row r="2261" spans="1:9" ht="18" thickBot="1">
      <c r="A2261" s="259"/>
      <c r="B2261" s="235"/>
      <c r="C2261" s="111" t="s">
        <v>11</v>
      </c>
      <c r="D2261" s="85"/>
      <c r="E2261" s="85"/>
      <c r="F2261" s="262"/>
      <c r="G2261" s="262"/>
      <c r="H2261" s="266"/>
      <c r="I2261" s="267"/>
    </row>
    <row r="2262" spans="1:9" ht="18" thickBot="1">
      <c r="A2262" s="257" t="s">
        <v>971</v>
      </c>
      <c r="B2262" s="233" t="s">
        <v>1051</v>
      </c>
      <c r="C2262" s="111" t="s">
        <v>7</v>
      </c>
      <c r="D2262" s="85"/>
      <c r="E2262" s="85"/>
      <c r="F2262" s="260"/>
      <c r="G2262" s="260"/>
      <c r="H2262" s="263"/>
      <c r="I2262" s="264"/>
    </row>
    <row r="2263" spans="1:9" ht="18" thickBot="1">
      <c r="A2263" s="258"/>
      <c r="B2263" s="234"/>
      <c r="C2263" s="111" t="s">
        <v>8</v>
      </c>
      <c r="D2263" s="85">
        <v>5197.5</v>
      </c>
      <c r="E2263" s="85">
        <v>711.3</v>
      </c>
      <c r="F2263" s="261"/>
      <c r="G2263" s="261"/>
      <c r="H2263" s="228"/>
      <c r="I2263" s="265"/>
    </row>
    <row r="2264" spans="1:9" ht="18" thickBot="1">
      <c r="A2264" s="258"/>
      <c r="B2264" s="234"/>
      <c r="C2264" s="111" t="s">
        <v>9</v>
      </c>
      <c r="D2264" s="85"/>
      <c r="E2264" s="85"/>
      <c r="F2264" s="261"/>
      <c r="G2264" s="261"/>
      <c r="H2264" s="228"/>
      <c r="I2264" s="265"/>
    </row>
    <row r="2265" spans="1:9" ht="18" thickBot="1">
      <c r="A2265" s="258"/>
      <c r="B2265" s="234"/>
      <c r="C2265" s="111" t="s">
        <v>10</v>
      </c>
      <c r="D2265" s="85"/>
      <c r="E2265" s="85"/>
      <c r="F2265" s="261"/>
      <c r="G2265" s="261"/>
      <c r="H2265" s="228"/>
      <c r="I2265" s="265"/>
    </row>
    <row r="2266" spans="1:9" ht="18" thickBot="1">
      <c r="A2266" s="259"/>
      <c r="B2266" s="235"/>
      <c r="C2266" s="111" t="s">
        <v>11</v>
      </c>
      <c r="D2266" s="85"/>
      <c r="E2266" s="85"/>
      <c r="F2266" s="262"/>
      <c r="G2266" s="262"/>
      <c r="H2266" s="266"/>
      <c r="I2266" s="267"/>
    </row>
    <row r="2267" spans="1:9" ht="18" thickBot="1">
      <c r="A2267" s="257" t="s">
        <v>65</v>
      </c>
      <c r="B2267" s="233" t="s">
        <v>1080</v>
      </c>
      <c r="C2267" s="111" t="s">
        <v>7</v>
      </c>
      <c r="D2267" s="85"/>
      <c r="E2267" s="85"/>
      <c r="F2267" s="260"/>
      <c r="G2267" s="260"/>
      <c r="H2267" s="263"/>
      <c r="I2267" s="264"/>
    </row>
    <row r="2268" spans="1:9" ht="18" thickBot="1">
      <c r="A2268" s="258"/>
      <c r="B2268" s="234"/>
      <c r="C2268" s="111" t="s">
        <v>8</v>
      </c>
      <c r="D2268" s="85">
        <v>23539.8</v>
      </c>
      <c r="E2268" s="85">
        <v>8010.4</v>
      </c>
      <c r="F2268" s="261"/>
      <c r="G2268" s="261"/>
      <c r="H2268" s="228"/>
      <c r="I2268" s="265"/>
    </row>
    <row r="2269" spans="1:9" ht="18" thickBot="1">
      <c r="A2269" s="258"/>
      <c r="B2269" s="234"/>
      <c r="C2269" s="111" t="s">
        <v>9</v>
      </c>
      <c r="D2269" s="85"/>
      <c r="E2269" s="85"/>
      <c r="F2269" s="261"/>
      <c r="G2269" s="261"/>
      <c r="H2269" s="228"/>
      <c r="I2269" s="265"/>
    </row>
    <row r="2270" spans="1:9" ht="18" thickBot="1">
      <c r="A2270" s="258"/>
      <c r="B2270" s="234"/>
      <c r="C2270" s="111" t="s">
        <v>10</v>
      </c>
      <c r="D2270" s="85"/>
      <c r="E2270" s="85"/>
      <c r="F2270" s="261"/>
      <c r="G2270" s="261"/>
      <c r="H2270" s="228"/>
      <c r="I2270" s="265"/>
    </row>
    <row r="2271" spans="1:9" ht="18" thickBot="1">
      <c r="A2271" s="259"/>
      <c r="B2271" s="235"/>
      <c r="C2271" s="111" t="s">
        <v>11</v>
      </c>
      <c r="D2271" s="85"/>
      <c r="E2271" s="85"/>
      <c r="F2271" s="262"/>
      <c r="G2271" s="262"/>
      <c r="H2271" s="266"/>
      <c r="I2271" s="267"/>
    </row>
    <row r="2272" spans="1:9" ht="18" thickBot="1">
      <c r="A2272" s="257" t="s">
        <v>1081</v>
      </c>
      <c r="B2272" s="233" t="s">
        <v>1051</v>
      </c>
      <c r="C2272" s="111" t="s">
        <v>7</v>
      </c>
      <c r="D2272" s="85"/>
      <c r="E2272" s="85"/>
      <c r="F2272" s="260"/>
      <c r="G2272" s="260"/>
      <c r="H2272" s="263"/>
      <c r="I2272" s="264"/>
    </row>
    <row r="2273" spans="1:9" ht="18" thickBot="1">
      <c r="A2273" s="258"/>
      <c r="B2273" s="234"/>
      <c r="C2273" s="111" t="s">
        <v>8</v>
      </c>
      <c r="D2273" s="85">
        <v>22650.2</v>
      </c>
      <c r="E2273" s="85">
        <v>8699.5</v>
      </c>
      <c r="F2273" s="261"/>
      <c r="G2273" s="261"/>
      <c r="H2273" s="228"/>
      <c r="I2273" s="265"/>
    </row>
    <row r="2274" spans="1:9" ht="18" thickBot="1">
      <c r="A2274" s="258"/>
      <c r="B2274" s="234"/>
      <c r="C2274" s="111" t="s">
        <v>9</v>
      </c>
      <c r="D2274" s="85"/>
      <c r="E2274" s="85"/>
      <c r="F2274" s="261"/>
      <c r="G2274" s="261"/>
      <c r="H2274" s="228"/>
      <c r="I2274" s="265"/>
    </row>
    <row r="2275" spans="1:9" ht="18" thickBot="1">
      <c r="A2275" s="258"/>
      <c r="B2275" s="234"/>
      <c r="C2275" s="111" t="s">
        <v>10</v>
      </c>
      <c r="D2275" s="85"/>
      <c r="E2275" s="85"/>
      <c r="F2275" s="261"/>
      <c r="G2275" s="261"/>
      <c r="H2275" s="228"/>
      <c r="I2275" s="265"/>
    </row>
    <row r="2276" spans="1:9" ht="18" thickBot="1">
      <c r="A2276" s="259"/>
      <c r="B2276" s="235"/>
      <c r="C2276" s="111" t="s">
        <v>11</v>
      </c>
      <c r="D2276" s="85"/>
      <c r="E2276" s="85"/>
      <c r="F2276" s="262"/>
      <c r="G2276" s="262"/>
      <c r="H2276" s="266"/>
      <c r="I2276" s="267"/>
    </row>
    <row r="2277" spans="1:9" ht="18" thickBot="1">
      <c r="A2277" s="257" t="s">
        <v>67</v>
      </c>
      <c r="B2277" s="233" t="s">
        <v>1082</v>
      </c>
      <c r="C2277" s="111" t="s">
        <v>7</v>
      </c>
      <c r="D2277" s="85"/>
      <c r="E2277" s="85"/>
      <c r="F2277" s="260"/>
      <c r="G2277" s="260"/>
      <c r="H2277" s="263"/>
      <c r="I2277" s="264"/>
    </row>
    <row r="2278" spans="1:9" ht="18" thickBot="1">
      <c r="A2278" s="258"/>
      <c r="B2278" s="234"/>
      <c r="C2278" s="111" t="s">
        <v>8</v>
      </c>
      <c r="D2278" s="85">
        <v>23385.599999999999</v>
      </c>
      <c r="E2278" s="85">
        <v>10661.8</v>
      </c>
      <c r="F2278" s="261"/>
      <c r="G2278" s="261"/>
      <c r="H2278" s="228"/>
      <c r="I2278" s="265"/>
    </row>
    <row r="2279" spans="1:9" ht="18" thickBot="1">
      <c r="A2279" s="258"/>
      <c r="B2279" s="234"/>
      <c r="C2279" s="111" t="s">
        <v>9</v>
      </c>
      <c r="D2279" s="85"/>
      <c r="E2279" s="85"/>
      <c r="F2279" s="261"/>
      <c r="G2279" s="261"/>
      <c r="H2279" s="228"/>
      <c r="I2279" s="265"/>
    </row>
    <row r="2280" spans="1:9" ht="18" thickBot="1">
      <c r="A2280" s="258"/>
      <c r="B2280" s="234"/>
      <c r="C2280" s="111" t="s">
        <v>10</v>
      </c>
      <c r="D2280" s="85"/>
      <c r="E2280" s="85"/>
      <c r="F2280" s="261"/>
      <c r="G2280" s="261"/>
      <c r="H2280" s="228"/>
      <c r="I2280" s="265"/>
    </row>
    <row r="2281" spans="1:9" ht="18" thickBot="1">
      <c r="A2281" s="259"/>
      <c r="B2281" s="235"/>
      <c r="C2281" s="111" t="s">
        <v>11</v>
      </c>
      <c r="D2281" s="85"/>
      <c r="E2281" s="85"/>
      <c r="F2281" s="262"/>
      <c r="G2281" s="262"/>
      <c r="H2281" s="266"/>
      <c r="I2281" s="267"/>
    </row>
    <row r="2282" spans="1:9" ht="18" thickBot="1">
      <c r="A2282" s="257" t="s">
        <v>25</v>
      </c>
      <c r="B2282" s="233" t="s">
        <v>1083</v>
      </c>
      <c r="C2282" s="111" t="s">
        <v>7</v>
      </c>
      <c r="D2282" s="85">
        <f>SUM(D2283:D2286)</f>
        <v>2288</v>
      </c>
      <c r="E2282" s="85">
        <f>SUM(E2283:E2286)</f>
        <v>789.6</v>
      </c>
      <c r="F2282" s="260"/>
      <c r="G2282" s="260"/>
      <c r="H2282" s="263"/>
      <c r="I2282" s="264"/>
    </row>
    <row r="2283" spans="1:9" ht="18" thickBot="1">
      <c r="A2283" s="258"/>
      <c r="B2283" s="234"/>
      <c r="C2283" s="111" t="s">
        <v>8</v>
      </c>
      <c r="D2283" s="85">
        <f>SUM(D2288,D2293)</f>
        <v>2288</v>
      </c>
      <c r="E2283" s="85">
        <f>SUM(E2288,E2293)</f>
        <v>789.6</v>
      </c>
      <c r="F2283" s="261"/>
      <c r="G2283" s="261"/>
      <c r="H2283" s="228"/>
      <c r="I2283" s="265"/>
    </row>
    <row r="2284" spans="1:9" ht="18" thickBot="1">
      <c r="A2284" s="258"/>
      <c r="B2284" s="234"/>
      <c r="C2284" s="111" t="s">
        <v>9</v>
      </c>
      <c r="D2284" s="85">
        <f t="shared" ref="D2284:E2284" si="139">SUM(D2289,D2294)</f>
        <v>0</v>
      </c>
      <c r="E2284" s="85">
        <f t="shared" si="139"/>
        <v>0</v>
      </c>
      <c r="F2284" s="261"/>
      <c r="G2284" s="261"/>
      <c r="H2284" s="228"/>
      <c r="I2284" s="265"/>
    </row>
    <row r="2285" spans="1:9" ht="18" thickBot="1">
      <c r="A2285" s="258"/>
      <c r="B2285" s="234"/>
      <c r="C2285" s="111" t="s">
        <v>10</v>
      </c>
      <c r="D2285" s="85">
        <f t="shared" ref="D2285:E2285" si="140">SUM(D2290,D2295)</f>
        <v>0</v>
      </c>
      <c r="E2285" s="85">
        <f t="shared" si="140"/>
        <v>0</v>
      </c>
      <c r="F2285" s="261"/>
      <c r="G2285" s="261"/>
      <c r="H2285" s="228"/>
      <c r="I2285" s="265"/>
    </row>
    <row r="2286" spans="1:9" ht="18" thickBot="1">
      <c r="A2286" s="259"/>
      <c r="B2286" s="235"/>
      <c r="C2286" s="111" t="s">
        <v>11</v>
      </c>
      <c r="D2286" s="85">
        <f t="shared" ref="D2286:E2286" si="141">SUM(D2291,D2296)</f>
        <v>0</v>
      </c>
      <c r="E2286" s="85">
        <f t="shared" si="141"/>
        <v>0</v>
      </c>
      <c r="F2286" s="262"/>
      <c r="G2286" s="262"/>
      <c r="H2286" s="266"/>
      <c r="I2286" s="267"/>
    </row>
    <row r="2287" spans="1:9" ht="18" thickBot="1">
      <c r="A2287" s="257" t="s">
        <v>70</v>
      </c>
      <c r="B2287" s="233" t="s">
        <v>1084</v>
      </c>
      <c r="C2287" s="111" t="s">
        <v>7</v>
      </c>
      <c r="D2287" s="85"/>
      <c r="E2287" s="85"/>
      <c r="F2287" s="260"/>
      <c r="G2287" s="260"/>
      <c r="H2287" s="263"/>
      <c r="I2287" s="264"/>
    </row>
    <row r="2288" spans="1:9" ht="18" thickBot="1">
      <c r="A2288" s="258"/>
      <c r="B2288" s="234"/>
      <c r="C2288" s="111" t="s">
        <v>8</v>
      </c>
      <c r="D2288" s="85">
        <v>2262</v>
      </c>
      <c r="E2288" s="85">
        <v>789.6</v>
      </c>
      <c r="F2288" s="261"/>
      <c r="G2288" s="261"/>
      <c r="H2288" s="228"/>
      <c r="I2288" s="265"/>
    </row>
    <row r="2289" spans="1:9" ht="18" thickBot="1">
      <c r="A2289" s="258"/>
      <c r="B2289" s="234"/>
      <c r="C2289" s="111" t="s">
        <v>9</v>
      </c>
      <c r="D2289" s="85"/>
      <c r="E2289" s="85"/>
      <c r="F2289" s="261"/>
      <c r="G2289" s="261"/>
      <c r="H2289" s="228"/>
      <c r="I2289" s="265"/>
    </row>
    <row r="2290" spans="1:9" ht="18" thickBot="1">
      <c r="A2290" s="258"/>
      <c r="B2290" s="234"/>
      <c r="C2290" s="111" t="s">
        <v>10</v>
      </c>
      <c r="D2290" s="85"/>
      <c r="E2290" s="85"/>
      <c r="F2290" s="261"/>
      <c r="G2290" s="261"/>
      <c r="H2290" s="228"/>
      <c r="I2290" s="265"/>
    </row>
    <row r="2291" spans="1:9" ht="18" thickBot="1">
      <c r="A2291" s="259"/>
      <c r="B2291" s="235"/>
      <c r="C2291" s="111" t="s">
        <v>11</v>
      </c>
      <c r="D2291" s="85"/>
      <c r="E2291" s="85"/>
      <c r="F2291" s="262"/>
      <c r="G2291" s="262"/>
      <c r="H2291" s="266"/>
      <c r="I2291" s="267"/>
    </row>
    <row r="2292" spans="1:9" ht="18" thickBot="1">
      <c r="A2292" s="257" t="s">
        <v>609</v>
      </c>
      <c r="B2292" s="233" t="s">
        <v>1051</v>
      </c>
      <c r="C2292" s="111" t="s">
        <v>7</v>
      </c>
      <c r="D2292" s="85"/>
      <c r="E2292" s="85"/>
      <c r="F2292" s="260"/>
      <c r="G2292" s="260"/>
      <c r="H2292" s="263"/>
      <c r="I2292" s="264"/>
    </row>
    <row r="2293" spans="1:9" ht="18" thickBot="1">
      <c r="A2293" s="258"/>
      <c r="B2293" s="234"/>
      <c r="C2293" s="111" t="s">
        <v>8</v>
      </c>
      <c r="D2293" s="85">
        <v>26</v>
      </c>
      <c r="E2293" s="85">
        <v>0</v>
      </c>
      <c r="F2293" s="261"/>
      <c r="G2293" s="261"/>
      <c r="H2293" s="228"/>
      <c r="I2293" s="265"/>
    </row>
    <row r="2294" spans="1:9" ht="18" thickBot="1">
      <c r="A2294" s="258"/>
      <c r="B2294" s="234"/>
      <c r="C2294" s="111" t="s">
        <v>9</v>
      </c>
      <c r="D2294" s="85"/>
      <c r="E2294" s="85"/>
      <c r="F2294" s="261"/>
      <c r="G2294" s="261"/>
      <c r="H2294" s="228"/>
      <c r="I2294" s="265"/>
    </row>
    <row r="2295" spans="1:9" ht="18" thickBot="1">
      <c r="A2295" s="258"/>
      <c r="B2295" s="234"/>
      <c r="C2295" s="111" t="s">
        <v>10</v>
      </c>
      <c r="D2295" s="85"/>
      <c r="E2295" s="85"/>
      <c r="F2295" s="261"/>
      <c r="G2295" s="261"/>
      <c r="H2295" s="228"/>
      <c r="I2295" s="265"/>
    </row>
    <row r="2296" spans="1:9" ht="18" thickBot="1">
      <c r="A2296" s="259"/>
      <c r="B2296" s="235"/>
      <c r="C2296" s="111" t="s">
        <v>11</v>
      </c>
      <c r="D2296" s="85"/>
      <c r="E2296" s="85"/>
      <c r="F2296" s="262"/>
      <c r="G2296" s="262"/>
      <c r="H2296" s="266"/>
      <c r="I2296" s="267"/>
    </row>
    <row r="2297" spans="1:9" ht="18" thickBot="1">
      <c r="A2297" s="257" t="s">
        <v>29</v>
      </c>
      <c r="B2297" s="233" t="s">
        <v>1085</v>
      </c>
      <c r="C2297" s="140" t="s">
        <v>7</v>
      </c>
      <c r="D2297" s="85">
        <v>50</v>
      </c>
      <c r="E2297" s="85">
        <v>0</v>
      </c>
      <c r="F2297" s="260"/>
      <c r="G2297" s="260"/>
      <c r="H2297" s="263"/>
      <c r="I2297" s="264"/>
    </row>
    <row r="2298" spans="1:9" ht="18" thickBot="1">
      <c r="A2298" s="258"/>
      <c r="B2298" s="234"/>
      <c r="C2298" s="140" t="s">
        <v>8</v>
      </c>
      <c r="D2298" s="85"/>
      <c r="E2298" s="85"/>
      <c r="F2298" s="261"/>
      <c r="G2298" s="261"/>
      <c r="H2298" s="228"/>
      <c r="I2298" s="265"/>
    </row>
    <row r="2299" spans="1:9" ht="18" thickBot="1">
      <c r="A2299" s="258"/>
      <c r="B2299" s="234"/>
      <c r="C2299" s="140" t="s">
        <v>9</v>
      </c>
      <c r="D2299" s="85">
        <v>50</v>
      </c>
      <c r="E2299" s="85">
        <v>0</v>
      </c>
      <c r="F2299" s="261"/>
      <c r="G2299" s="261"/>
      <c r="H2299" s="228"/>
      <c r="I2299" s="265"/>
    </row>
    <row r="2300" spans="1:9" ht="18" thickBot="1">
      <c r="A2300" s="258"/>
      <c r="B2300" s="234"/>
      <c r="C2300" s="140" t="s">
        <v>10</v>
      </c>
      <c r="D2300" s="85"/>
      <c r="E2300" s="85"/>
      <c r="F2300" s="261"/>
      <c r="G2300" s="261"/>
      <c r="H2300" s="228"/>
      <c r="I2300" s="265"/>
    </row>
    <row r="2301" spans="1:9" ht="18" thickBot="1">
      <c r="A2301" s="259"/>
      <c r="B2301" s="235"/>
      <c r="C2301" s="140" t="s">
        <v>11</v>
      </c>
      <c r="D2301" s="85"/>
      <c r="E2301" s="85"/>
      <c r="F2301" s="262"/>
      <c r="G2301" s="262"/>
      <c r="H2301" s="266"/>
      <c r="I2301" s="267"/>
    </row>
    <row r="2302" spans="1:9" ht="18" thickBot="1">
      <c r="A2302" s="257" t="s">
        <v>488</v>
      </c>
      <c r="B2302" s="233" t="s">
        <v>1086</v>
      </c>
      <c r="C2302" s="140" t="s">
        <v>7</v>
      </c>
      <c r="D2302" s="85"/>
      <c r="E2302" s="85"/>
      <c r="F2302" s="260"/>
      <c r="G2302" s="260"/>
      <c r="H2302" s="263"/>
      <c r="I2302" s="264"/>
    </row>
    <row r="2303" spans="1:9" ht="18" thickBot="1">
      <c r="A2303" s="258"/>
      <c r="B2303" s="234"/>
      <c r="C2303" s="140" t="s">
        <v>8</v>
      </c>
      <c r="D2303" s="85"/>
      <c r="E2303" s="85"/>
      <c r="F2303" s="261"/>
      <c r="G2303" s="261"/>
      <c r="H2303" s="228"/>
      <c r="I2303" s="265"/>
    </row>
    <row r="2304" spans="1:9" ht="18" thickBot="1">
      <c r="A2304" s="258"/>
      <c r="B2304" s="234"/>
      <c r="C2304" s="140" t="s">
        <v>9</v>
      </c>
      <c r="D2304" s="85">
        <v>50</v>
      </c>
      <c r="E2304" s="85">
        <v>0</v>
      </c>
      <c r="F2304" s="261"/>
      <c r="G2304" s="261"/>
      <c r="H2304" s="228"/>
      <c r="I2304" s="265"/>
    </row>
    <row r="2305" spans="1:9" ht="18" thickBot="1">
      <c r="A2305" s="258"/>
      <c r="B2305" s="234"/>
      <c r="C2305" s="140" t="s">
        <v>10</v>
      </c>
      <c r="D2305" s="85"/>
      <c r="E2305" s="85"/>
      <c r="F2305" s="261"/>
      <c r="G2305" s="261"/>
      <c r="H2305" s="228"/>
      <c r="I2305" s="265"/>
    </row>
    <row r="2306" spans="1:9" ht="18" thickBot="1">
      <c r="A2306" s="259"/>
      <c r="B2306" s="235"/>
      <c r="C2306" s="140" t="s">
        <v>11</v>
      </c>
      <c r="D2306" s="85"/>
      <c r="E2306" s="85"/>
      <c r="F2306" s="262"/>
      <c r="G2306" s="262"/>
      <c r="H2306" s="266"/>
      <c r="I2306" s="267"/>
    </row>
    <row r="2307" spans="1:9" ht="18" thickBot="1">
      <c r="A2307" s="257" t="s">
        <v>495</v>
      </c>
      <c r="B2307" s="233" t="s">
        <v>1087</v>
      </c>
      <c r="C2307" s="140" t="s">
        <v>7</v>
      </c>
      <c r="D2307" s="85">
        <v>104.4</v>
      </c>
      <c r="E2307" s="85">
        <v>104.4</v>
      </c>
      <c r="F2307" s="260"/>
      <c r="G2307" s="260"/>
      <c r="H2307" s="263"/>
      <c r="I2307" s="264"/>
    </row>
    <row r="2308" spans="1:9" ht="18" thickBot="1">
      <c r="A2308" s="258"/>
      <c r="B2308" s="234"/>
      <c r="C2308" s="140" t="s">
        <v>8</v>
      </c>
      <c r="D2308" s="85"/>
      <c r="E2308" s="85"/>
      <c r="F2308" s="261"/>
      <c r="G2308" s="261"/>
      <c r="H2308" s="228"/>
      <c r="I2308" s="265"/>
    </row>
    <row r="2309" spans="1:9" ht="18" thickBot="1">
      <c r="A2309" s="258"/>
      <c r="B2309" s="234"/>
      <c r="C2309" s="140" t="s">
        <v>9</v>
      </c>
      <c r="D2309" s="85">
        <v>104.4</v>
      </c>
      <c r="E2309" s="85">
        <v>104.4</v>
      </c>
      <c r="F2309" s="261"/>
      <c r="G2309" s="261"/>
      <c r="H2309" s="228"/>
      <c r="I2309" s="265"/>
    </row>
    <row r="2310" spans="1:9" ht="18" thickBot="1">
      <c r="A2310" s="258"/>
      <c r="B2310" s="234"/>
      <c r="C2310" s="140" t="s">
        <v>10</v>
      </c>
      <c r="D2310" s="85"/>
      <c r="E2310" s="85"/>
      <c r="F2310" s="261"/>
      <c r="G2310" s="261"/>
      <c r="H2310" s="228"/>
      <c r="I2310" s="265"/>
    </row>
    <row r="2311" spans="1:9" ht="18" thickBot="1">
      <c r="A2311" s="259"/>
      <c r="B2311" s="235"/>
      <c r="C2311" s="140" t="s">
        <v>11</v>
      </c>
      <c r="D2311" s="85"/>
      <c r="E2311" s="85"/>
      <c r="F2311" s="262"/>
      <c r="G2311" s="262"/>
      <c r="H2311" s="266"/>
      <c r="I2311" s="267"/>
    </row>
    <row r="2312" spans="1:9" ht="18" thickBot="1">
      <c r="A2312" s="257" t="s">
        <v>497</v>
      </c>
      <c r="B2312" s="233" t="s">
        <v>1088</v>
      </c>
      <c r="C2312" s="140" t="s">
        <v>7</v>
      </c>
      <c r="D2312" s="85">
        <v>104.4</v>
      </c>
      <c r="E2312" s="85">
        <v>104.4</v>
      </c>
      <c r="F2312" s="260"/>
      <c r="G2312" s="260"/>
      <c r="H2312" s="263"/>
      <c r="I2312" s="264"/>
    </row>
    <row r="2313" spans="1:9" ht="18" thickBot="1">
      <c r="A2313" s="258"/>
      <c r="B2313" s="234"/>
      <c r="C2313" s="140" t="s">
        <v>8</v>
      </c>
      <c r="D2313" s="85"/>
      <c r="E2313" s="85"/>
      <c r="F2313" s="261"/>
      <c r="G2313" s="261"/>
      <c r="H2313" s="228"/>
      <c r="I2313" s="265"/>
    </row>
    <row r="2314" spans="1:9" ht="18" thickBot="1">
      <c r="A2314" s="258"/>
      <c r="B2314" s="234"/>
      <c r="C2314" s="140" t="s">
        <v>9</v>
      </c>
      <c r="D2314" s="85">
        <v>104.4</v>
      </c>
      <c r="E2314" s="85">
        <v>104.4</v>
      </c>
      <c r="F2314" s="261"/>
      <c r="G2314" s="261"/>
      <c r="H2314" s="228"/>
      <c r="I2314" s="265"/>
    </row>
    <row r="2315" spans="1:9" ht="18" thickBot="1">
      <c r="A2315" s="258"/>
      <c r="B2315" s="234"/>
      <c r="C2315" s="140" t="s">
        <v>10</v>
      </c>
      <c r="D2315" s="85"/>
      <c r="E2315" s="85"/>
      <c r="F2315" s="261"/>
      <c r="G2315" s="261"/>
      <c r="H2315" s="228"/>
      <c r="I2315" s="265"/>
    </row>
    <row r="2316" spans="1:9" ht="18" thickBot="1">
      <c r="A2316" s="259"/>
      <c r="B2316" s="235"/>
      <c r="C2316" s="140" t="s">
        <v>11</v>
      </c>
      <c r="D2316" s="85"/>
      <c r="E2316" s="85"/>
      <c r="F2316" s="262"/>
      <c r="G2316" s="262"/>
      <c r="H2316" s="266"/>
      <c r="I2316" s="267"/>
    </row>
    <row r="2317" spans="1:9" ht="18" thickBot="1">
      <c r="A2317" s="257" t="s">
        <v>501</v>
      </c>
      <c r="B2317" s="233" t="s">
        <v>1089</v>
      </c>
      <c r="C2317" s="140" t="s">
        <v>7</v>
      </c>
      <c r="D2317" s="85">
        <f>SUM(D2318:D2321)</f>
        <v>21195.4</v>
      </c>
      <c r="E2317" s="85">
        <f>SUM(E2318:E2321)</f>
        <v>4506.3</v>
      </c>
      <c r="F2317" s="260"/>
      <c r="G2317" s="260"/>
      <c r="H2317" s="263"/>
      <c r="I2317" s="264"/>
    </row>
    <row r="2318" spans="1:9" ht="18" thickBot="1">
      <c r="A2318" s="258"/>
      <c r="B2318" s="234"/>
      <c r="C2318" s="140" t="s">
        <v>8</v>
      </c>
      <c r="D2318" s="85">
        <f>SUM(D2323,D2328)</f>
        <v>21195.4</v>
      </c>
      <c r="E2318" s="85">
        <f>SUM(E2323,E2328)</f>
        <v>4506.3</v>
      </c>
      <c r="F2318" s="261"/>
      <c r="G2318" s="261"/>
      <c r="H2318" s="228"/>
      <c r="I2318" s="265"/>
    </row>
    <row r="2319" spans="1:9" ht="18" thickBot="1">
      <c r="A2319" s="258"/>
      <c r="B2319" s="234"/>
      <c r="C2319" s="140" t="s">
        <v>9</v>
      </c>
      <c r="D2319" s="85">
        <f t="shared" ref="D2319:E2319" si="142">SUM(D2324,D2329)</f>
        <v>0</v>
      </c>
      <c r="E2319" s="85">
        <f t="shared" si="142"/>
        <v>0</v>
      </c>
      <c r="F2319" s="261"/>
      <c r="G2319" s="261"/>
      <c r="H2319" s="228"/>
      <c r="I2319" s="265"/>
    </row>
    <row r="2320" spans="1:9" ht="18" thickBot="1">
      <c r="A2320" s="258"/>
      <c r="B2320" s="234"/>
      <c r="C2320" s="140" t="s">
        <v>10</v>
      </c>
      <c r="D2320" s="85">
        <f t="shared" ref="D2320:E2320" si="143">SUM(D2325,D2330)</f>
        <v>0</v>
      </c>
      <c r="E2320" s="85">
        <f t="shared" si="143"/>
        <v>0</v>
      </c>
      <c r="F2320" s="261"/>
      <c r="G2320" s="261"/>
      <c r="H2320" s="228"/>
      <c r="I2320" s="265"/>
    </row>
    <row r="2321" spans="1:9" ht="18" thickBot="1">
      <c r="A2321" s="259"/>
      <c r="B2321" s="235"/>
      <c r="C2321" s="140" t="s">
        <v>11</v>
      </c>
      <c r="D2321" s="85">
        <f t="shared" ref="D2321:E2321" si="144">SUM(D2326,D2331)</f>
        <v>0</v>
      </c>
      <c r="E2321" s="85">
        <f t="shared" si="144"/>
        <v>0</v>
      </c>
      <c r="F2321" s="262"/>
      <c r="G2321" s="262"/>
      <c r="H2321" s="266"/>
      <c r="I2321" s="267"/>
    </row>
    <row r="2322" spans="1:9" ht="18" thickBot="1">
      <c r="A2322" s="257" t="s">
        <v>503</v>
      </c>
      <c r="B2322" s="233" t="s">
        <v>1090</v>
      </c>
      <c r="C2322" s="140" t="s">
        <v>7</v>
      </c>
      <c r="D2322" s="85">
        <v>14170.3</v>
      </c>
      <c r="E2322" s="85">
        <v>4506.3</v>
      </c>
      <c r="F2322" s="260"/>
      <c r="G2322" s="260"/>
      <c r="H2322" s="263"/>
      <c r="I2322" s="264"/>
    </row>
    <row r="2323" spans="1:9" ht="18" thickBot="1">
      <c r="A2323" s="258"/>
      <c r="B2323" s="234"/>
      <c r="C2323" s="140" t="s">
        <v>8</v>
      </c>
      <c r="D2323" s="85">
        <v>14170.3</v>
      </c>
      <c r="E2323" s="85">
        <v>4506.3</v>
      </c>
      <c r="F2323" s="261"/>
      <c r="G2323" s="261"/>
      <c r="H2323" s="228"/>
      <c r="I2323" s="265"/>
    </row>
    <row r="2324" spans="1:9" ht="18" thickBot="1">
      <c r="A2324" s="258"/>
      <c r="B2324" s="234"/>
      <c r="C2324" s="140" t="s">
        <v>9</v>
      </c>
      <c r="D2324" s="85"/>
      <c r="E2324" s="85"/>
      <c r="F2324" s="261"/>
      <c r="G2324" s="261"/>
      <c r="H2324" s="228"/>
      <c r="I2324" s="265"/>
    </row>
    <row r="2325" spans="1:9" ht="18" thickBot="1">
      <c r="A2325" s="258"/>
      <c r="B2325" s="234"/>
      <c r="C2325" s="140" t="s">
        <v>10</v>
      </c>
      <c r="D2325" s="85"/>
      <c r="E2325" s="85"/>
      <c r="F2325" s="261"/>
      <c r="G2325" s="261"/>
      <c r="H2325" s="228"/>
      <c r="I2325" s="265"/>
    </row>
    <row r="2326" spans="1:9" ht="18" thickBot="1">
      <c r="A2326" s="259"/>
      <c r="B2326" s="235"/>
      <c r="C2326" s="140" t="s">
        <v>11</v>
      </c>
      <c r="D2326" s="85"/>
      <c r="E2326" s="85"/>
      <c r="F2326" s="262"/>
      <c r="G2326" s="262"/>
      <c r="H2326" s="266"/>
      <c r="I2326" s="267"/>
    </row>
    <row r="2327" spans="1:9" ht="18" thickBot="1">
      <c r="A2327" s="257" t="s">
        <v>1091</v>
      </c>
      <c r="B2327" s="233" t="s">
        <v>1051</v>
      </c>
      <c r="C2327" s="140" t="s">
        <v>7</v>
      </c>
      <c r="D2327" s="85">
        <v>7025.1</v>
      </c>
      <c r="E2327" s="85">
        <v>0</v>
      </c>
      <c r="F2327" s="260"/>
      <c r="G2327" s="260"/>
      <c r="H2327" s="263"/>
      <c r="I2327" s="264"/>
    </row>
    <row r="2328" spans="1:9" ht="18" thickBot="1">
      <c r="A2328" s="258"/>
      <c r="B2328" s="234"/>
      <c r="C2328" s="140" t="s">
        <v>8</v>
      </c>
      <c r="D2328" s="85">
        <v>7025.1</v>
      </c>
      <c r="E2328" s="85">
        <v>0</v>
      </c>
      <c r="F2328" s="261"/>
      <c r="G2328" s="261"/>
      <c r="H2328" s="228"/>
      <c r="I2328" s="265"/>
    </row>
    <row r="2329" spans="1:9" ht="18" thickBot="1">
      <c r="A2329" s="258"/>
      <c r="B2329" s="234"/>
      <c r="C2329" s="140" t="s">
        <v>9</v>
      </c>
      <c r="D2329" s="85"/>
      <c r="E2329" s="85"/>
      <c r="F2329" s="261"/>
      <c r="G2329" s="261"/>
      <c r="H2329" s="228"/>
      <c r="I2329" s="265"/>
    </row>
    <row r="2330" spans="1:9" ht="18" thickBot="1">
      <c r="A2330" s="258"/>
      <c r="B2330" s="234"/>
      <c r="C2330" s="140" t="s">
        <v>10</v>
      </c>
      <c r="D2330" s="85"/>
      <c r="E2330" s="85"/>
      <c r="F2330" s="261"/>
      <c r="G2330" s="261"/>
      <c r="H2330" s="228"/>
      <c r="I2330" s="265"/>
    </row>
    <row r="2331" spans="1:9" ht="18" thickBot="1">
      <c r="A2331" s="259"/>
      <c r="B2331" s="235"/>
      <c r="C2331" s="140" t="s">
        <v>11</v>
      </c>
      <c r="D2331" s="85"/>
      <c r="E2331" s="85"/>
      <c r="F2331" s="262"/>
      <c r="G2331" s="262"/>
      <c r="H2331" s="266"/>
      <c r="I2331" s="267"/>
    </row>
    <row r="2332" spans="1:9" ht="18" thickBot="1">
      <c r="A2332" s="257" t="s">
        <v>1093</v>
      </c>
      <c r="B2332" s="233" t="s">
        <v>1092</v>
      </c>
      <c r="C2332" s="140" t="s">
        <v>7</v>
      </c>
      <c r="D2332" s="85">
        <f>SUM(D2333:D2336)</f>
        <v>1373.1</v>
      </c>
      <c r="E2332" s="85">
        <f>SUM(E2333:E2336)</f>
        <v>0</v>
      </c>
      <c r="F2332" s="260"/>
      <c r="G2332" s="260"/>
      <c r="H2332" s="263"/>
      <c r="I2332" s="264"/>
    </row>
    <row r="2333" spans="1:9" ht="18" thickBot="1">
      <c r="A2333" s="258"/>
      <c r="B2333" s="234"/>
      <c r="C2333" s="140" t="s">
        <v>8</v>
      </c>
      <c r="D2333" s="85">
        <f>SUM(D2338,D2343)</f>
        <v>1373.1</v>
      </c>
      <c r="E2333" s="85">
        <f>SUM(E2338,E2343)</f>
        <v>0</v>
      </c>
      <c r="F2333" s="261"/>
      <c r="G2333" s="261"/>
      <c r="H2333" s="228"/>
      <c r="I2333" s="265"/>
    </row>
    <row r="2334" spans="1:9" ht="18" thickBot="1">
      <c r="A2334" s="258"/>
      <c r="B2334" s="234"/>
      <c r="C2334" s="140" t="s">
        <v>9</v>
      </c>
      <c r="D2334" s="85">
        <f t="shared" ref="D2334:E2334" si="145">SUM(D2339,D2344)</f>
        <v>0</v>
      </c>
      <c r="E2334" s="85">
        <f t="shared" si="145"/>
        <v>0</v>
      </c>
      <c r="F2334" s="261"/>
      <c r="G2334" s="261"/>
      <c r="H2334" s="228"/>
      <c r="I2334" s="265"/>
    </row>
    <row r="2335" spans="1:9" ht="18" thickBot="1">
      <c r="A2335" s="258"/>
      <c r="B2335" s="234"/>
      <c r="C2335" s="140" t="s">
        <v>10</v>
      </c>
      <c r="D2335" s="85">
        <f t="shared" ref="D2335:E2335" si="146">SUM(D2340,D2345)</f>
        <v>0</v>
      </c>
      <c r="E2335" s="85">
        <f t="shared" si="146"/>
        <v>0</v>
      </c>
      <c r="F2335" s="261"/>
      <c r="G2335" s="261"/>
      <c r="H2335" s="228"/>
      <c r="I2335" s="265"/>
    </row>
    <row r="2336" spans="1:9" ht="18" thickBot="1">
      <c r="A2336" s="259"/>
      <c r="B2336" s="235"/>
      <c r="C2336" s="140" t="s">
        <v>11</v>
      </c>
      <c r="D2336" s="85">
        <f t="shared" ref="D2336:E2336" si="147">SUM(D2341,D2346)</f>
        <v>0</v>
      </c>
      <c r="E2336" s="85">
        <f t="shared" si="147"/>
        <v>0</v>
      </c>
      <c r="F2336" s="262"/>
      <c r="G2336" s="262"/>
      <c r="H2336" s="266"/>
      <c r="I2336" s="267"/>
    </row>
    <row r="2337" spans="1:9" ht="18" thickBot="1">
      <c r="A2337" s="257" t="s">
        <v>400</v>
      </c>
      <c r="B2337" s="233" t="s">
        <v>1094</v>
      </c>
      <c r="C2337" s="140" t="s">
        <v>7</v>
      </c>
      <c r="D2337" s="85">
        <v>1309.3</v>
      </c>
      <c r="E2337" s="85">
        <v>0</v>
      </c>
      <c r="F2337" s="260"/>
      <c r="G2337" s="260"/>
      <c r="H2337" s="263"/>
      <c r="I2337" s="264"/>
    </row>
    <row r="2338" spans="1:9" ht="18" thickBot="1">
      <c r="A2338" s="258"/>
      <c r="B2338" s="234"/>
      <c r="C2338" s="140" t="s">
        <v>8</v>
      </c>
      <c r="D2338" s="85">
        <v>1309.3</v>
      </c>
      <c r="E2338" s="85">
        <v>0</v>
      </c>
      <c r="F2338" s="261"/>
      <c r="G2338" s="261"/>
      <c r="H2338" s="228"/>
      <c r="I2338" s="265"/>
    </row>
    <row r="2339" spans="1:9" ht="18" thickBot="1">
      <c r="A2339" s="258"/>
      <c r="B2339" s="234"/>
      <c r="C2339" s="140" t="s">
        <v>9</v>
      </c>
      <c r="D2339" s="85"/>
      <c r="E2339" s="85"/>
      <c r="F2339" s="261"/>
      <c r="G2339" s="261"/>
      <c r="H2339" s="228"/>
      <c r="I2339" s="265"/>
    </row>
    <row r="2340" spans="1:9" ht="18" thickBot="1">
      <c r="A2340" s="258"/>
      <c r="B2340" s="234"/>
      <c r="C2340" s="140" t="s">
        <v>10</v>
      </c>
      <c r="D2340" s="85"/>
      <c r="E2340" s="85"/>
      <c r="F2340" s="261"/>
      <c r="G2340" s="261"/>
      <c r="H2340" s="228"/>
      <c r="I2340" s="265"/>
    </row>
    <row r="2341" spans="1:9" ht="18" thickBot="1">
      <c r="A2341" s="259"/>
      <c r="B2341" s="235"/>
      <c r="C2341" s="140" t="s">
        <v>11</v>
      </c>
      <c r="D2341" s="85"/>
      <c r="E2341" s="85"/>
      <c r="F2341" s="262"/>
      <c r="G2341" s="262"/>
      <c r="H2341" s="266"/>
      <c r="I2341" s="267"/>
    </row>
    <row r="2342" spans="1:9" ht="18" thickBot="1">
      <c r="A2342" s="257" t="s">
        <v>1095</v>
      </c>
      <c r="B2342" s="233" t="s">
        <v>1051</v>
      </c>
      <c r="C2342" s="140" t="s">
        <v>7</v>
      </c>
      <c r="D2342" s="85">
        <v>63.8</v>
      </c>
      <c r="E2342" s="85">
        <v>0</v>
      </c>
      <c r="F2342" s="260"/>
      <c r="G2342" s="260"/>
      <c r="H2342" s="263"/>
      <c r="I2342" s="264"/>
    </row>
    <row r="2343" spans="1:9" ht="18" thickBot="1">
      <c r="A2343" s="258"/>
      <c r="B2343" s="234"/>
      <c r="C2343" s="140" t="s">
        <v>8</v>
      </c>
      <c r="D2343" s="85">
        <v>63.8</v>
      </c>
      <c r="E2343" s="85">
        <v>0</v>
      </c>
      <c r="F2343" s="261"/>
      <c r="G2343" s="261"/>
      <c r="H2343" s="228"/>
      <c r="I2343" s="265"/>
    </row>
    <row r="2344" spans="1:9" ht="18" thickBot="1">
      <c r="A2344" s="258"/>
      <c r="B2344" s="234"/>
      <c r="C2344" s="140" t="s">
        <v>9</v>
      </c>
      <c r="D2344" s="85"/>
      <c r="E2344" s="85"/>
      <c r="F2344" s="261"/>
      <c r="G2344" s="261"/>
      <c r="H2344" s="228"/>
      <c r="I2344" s="265"/>
    </row>
    <row r="2345" spans="1:9" ht="18" thickBot="1">
      <c r="A2345" s="258"/>
      <c r="B2345" s="234"/>
      <c r="C2345" s="140" t="s">
        <v>10</v>
      </c>
      <c r="D2345" s="85"/>
      <c r="E2345" s="85"/>
      <c r="F2345" s="261"/>
      <c r="G2345" s="261"/>
      <c r="H2345" s="228"/>
      <c r="I2345" s="265"/>
    </row>
    <row r="2346" spans="1:9" ht="18" thickBot="1">
      <c r="A2346" s="259"/>
      <c r="B2346" s="235"/>
      <c r="C2346" s="140" t="s">
        <v>11</v>
      </c>
      <c r="D2346" s="85"/>
      <c r="E2346" s="85"/>
      <c r="F2346" s="262"/>
      <c r="G2346" s="262"/>
      <c r="H2346" s="266"/>
      <c r="I2346" s="267"/>
    </row>
    <row r="2347" spans="1:9" ht="18" thickBot="1">
      <c r="A2347" s="257" t="s">
        <v>1097</v>
      </c>
      <c r="B2347" s="233" t="s">
        <v>1096</v>
      </c>
      <c r="C2347" s="140" t="s">
        <v>7</v>
      </c>
      <c r="D2347" s="85">
        <f>SUM(D2348:D2351)</f>
        <v>5249.5</v>
      </c>
      <c r="E2347" s="85">
        <f>SUM(E2348:E2351)</f>
        <v>0</v>
      </c>
      <c r="F2347" s="260"/>
      <c r="G2347" s="260"/>
      <c r="H2347" s="263"/>
      <c r="I2347" s="264"/>
    </row>
    <row r="2348" spans="1:9" ht="18" thickBot="1">
      <c r="A2348" s="258"/>
      <c r="B2348" s="234"/>
      <c r="C2348" s="140" t="s">
        <v>8</v>
      </c>
      <c r="D2348" s="85">
        <f>SUM(D2353,D2358)</f>
        <v>5249.5</v>
      </c>
      <c r="E2348" s="85">
        <f>SUM(E2353,E2358)</f>
        <v>0</v>
      </c>
      <c r="F2348" s="261"/>
      <c r="G2348" s="261"/>
      <c r="H2348" s="228"/>
      <c r="I2348" s="265"/>
    </row>
    <row r="2349" spans="1:9" ht="18" thickBot="1">
      <c r="A2349" s="258"/>
      <c r="B2349" s="234"/>
      <c r="C2349" s="140" t="s">
        <v>9</v>
      </c>
      <c r="D2349" s="85">
        <f t="shared" ref="D2349:E2349" si="148">SUM(D2354,D2359)</f>
        <v>0</v>
      </c>
      <c r="E2349" s="85">
        <f t="shared" si="148"/>
        <v>0</v>
      </c>
      <c r="F2349" s="261"/>
      <c r="G2349" s="261"/>
      <c r="H2349" s="228"/>
      <c r="I2349" s="265"/>
    </row>
    <row r="2350" spans="1:9" ht="18" thickBot="1">
      <c r="A2350" s="258"/>
      <c r="B2350" s="234"/>
      <c r="C2350" s="140" t="s">
        <v>10</v>
      </c>
      <c r="D2350" s="85">
        <f t="shared" ref="D2350:E2350" si="149">SUM(D2355,D2360)</f>
        <v>0</v>
      </c>
      <c r="E2350" s="85">
        <f t="shared" si="149"/>
        <v>0</v>
      </c>
      <c r="F2350" s="261"/>
      <c r="G2350" s="261"/>
      <c r="H2350" s="228"/>
      <c r="I2350" s="265"/>
    </row>
    <row r="2351" spans="1:9" ht="18" thickBot="1">
      <c r="A2351" s="259"/>
      <c r="B2351" s="235"/>
      <c r="C2351" s="140" t="s">
        <v>11</v>
      </c>
      <c r="D2351" s="85">
        <f t="shared" ref="D2351:E2351" si="150">SUM(D2356,D2361)</f>
        <v>0</v>
      </c>
      <c r="E2351" s="85">
        <f t="shared" si="150"/>
        <v>0</v>
      </c>
      <c r="F2351" s="262"/>
      <c r="G2351" s="262"/>
      <c r="H2351" s="266"/>
      <c r="I2351" s="267"/>
    </row>
    <row r="2352" spans="1:9" ht="18" thickBot="1">
      <c r="A2352" s="257" t="s">
        <v>405</v>
      </c>
      <c r="B2352" s="233" t="s">
        <v>1098</v>
      </c>
      <c r="C2352" s="140" t="s">
        <v>7</v>
      </c>
      <c r="D2352" s="85">
        <v>0</v>
      </c>
      <c r="E2352" s="85">
        <v>0</v>
      </c>
      <c r="F2352" s="260"/>
      <c r="G2352" s="260"/>
      <c r="H2352" s="263"/>
      <c r="I2352" s="264"/>
    </row>
    <row r="2353" spans="1:9" ht="18" thickBot="1">
      <c r="A2353" s="258"/>
      <c r="B2353" s="234"/>
      <c r="C2353" s="140" t="s">
        <v>8</v>
      </c>
      <c r="D2353" s="85">
        <v>0</v>
      </c>
      <c r="E2353" s="85">
        <v>0</v>
      </c>
      <c r="F2353" s="261"/>
      <c r="G2353" s="261"/>
      <c r="H2353" s="228"/>
      <c r="I2353" s="265"/>
    </row>
    <row r="2354" spans="1:9" ht="18" thickBot="1">
      <c r="A2354" s="258"/>
      <c r="B2354" s="234"/>
      <c r="C2354" s="140" t="s">
        <v>9</v>
      </c>
      <c r="D2354" s="85"/>
      <c r="E2354" s="85"/>
      <c r="F2354" s="261"/>
      <c r="G2354" s="261"/>
      <c r="H2354" s="228"/>
      <c r="I2354" s="265"/>
    </row>
    <row r="2355" spans="1:9" ht="18" thickBot="1">
      <c r="A2355" s="258"/>
      <c r="B2355" s="234"/>
      <c r="C2355" s="140" t="s">
        <v>10</v>
      </c>
      <c r="D2355" s="85"/>
      <c r="E2355" s="85"/>
      <c r="F2355" s="261"/>
      <c r="G2355" s="261"/>
      <c r="H2355" s="228"/>
      <c r="I2355" s="265"/>
    </row>
    <row r="2356" spans="1:9" ht="18" thickBot="1">
      <c r="A2356" s="259"/>
      <c r="B2356" s="235"/>
      <c r="C2356" s="140" t="s">
        <v>11</v>
      </c>
      <c r="D2356" s="85"/>
      <c r="E2356" s="85"/>
      <c r="F2356" s="262"/>
      <c r="G2356" s="262"/>
      <c r="H2356" s="266"/>
      <c r="I2356" s="267"/>
    </row>
    <row r="2357" spans="1:9" ht="18" thickBot="1">
      <c r="A2357" s="257" t="s">
        <v>1099</v>
      </c>
      <c r="B2357" s="233" t="s">
        <v>1051</v>
      </c>
      <c r="C2357" s="140" t="s">
        <v>7</v>
      </c>
      <c r="D2357" s="85">
        <v>5249.5</v>
      </c>
      <c r="E2357" s="85">
        <v>0</v>
      </c>
      <c r="F2357" s="260"/>
      <c r="G2357" s="260"/>
      <c r="H2357" s="263"/>
      <c r="I2357" s="264"/>
    </row>
    <row r="2358" spans="1:9" ht="18" thickBot="1">
      <c r="A2358" s="258"/>
      <c r="B2358" s="234"/>
      <c r="C2358" s="140" t="s">
        <v>8</v>
      </c>
      <c r="D2358" s="85">
        <v>5249.5</v>
      </c>
      <c r="E2358" s="85">
        <v>0</v>
      </c>
      <c r="F2358" s="261"/>
      <c r="G2358" s="261"/>
      <c r="H2358" s="228"/>
      <c r="I2358" s="265"/>
    </row>
    <row r="2359" spans="1:9" ht="18" thickBot="1">
      <c r="A2359" s="258"/>
      <c r="B2359" s="234"/>
      <c r="C2359" s="140" t="s">
        <v>9</v>
      </c>
      <c r="D2359" s="85"/>
      <c r="E2359" s="85"/>
      <c r="F2359" s="261"/>
      <c r="G2359" s="261"/>
      <c r="H2359" s="228"/>
      <c r="I2359" s="265"/>
    </row>
    <row r="2360" spans="1:9" ht="18" thickBot="1">
      <c r="A2360" s="258"/>
      <c r="B2360" s="234"/>
      <c r="C2360" s="140" t="s">
        <v>10</v>
      </c>
      <c r="D2360" s="85"/>
      <c r="E2360" s="85"/>
      <c r="F2360" s="261"/>
      <c r="G2360" s="261"/>
      <c r="H2360" s="228"/>
      <c r="I2360" s="265"/>
    </row>
    <row r="2361" spans="1:9" ht="18" thickBot="1">
      <c r="A2361" s="259"/>
      <c r="B2361" s="235"/>
      <c r="C2361" s="140" t="s">
        <v>11</v>
      </c>
      <c r="D2361" s="85"/>
      <c r="E2361" s="85"/>
      <c r="F2361" s="262"/>
      <c r="G2361" s="262"/>
      <c r="H2361" s="266"/>
      <c r="I2361" s="267"/>
    </row>
    <row r="2362" spans="1:9" ht="18" thickBot="1">
      <c r="A2362" s="257" t="s">
        <v>1101</v>
      </c>
      <c r="B2362" s="233" t="s">
        <v>1100</v>
      </c>
      <c r="C2362" s="140" t="s">
        <v>7</v>
      </c>
      <c r="D2362" s="85">
        <f>SUM(D2363:D2366)</f>
        <v>4495.6000000000004</v>
      </c>
      <c r="E2362" s="85">
        <f>SUM(E2363:E2366)</f>
        <v>0</v>
      </c>
      <c r="F2362" s="260"/>
      <c r="G2362" s="260"/>
      <c r="H2362" s="263"/>
      <c r="I2362" s="264"/>
    </row>
    <row r="2363" spans="1:9" ht="18" thickBot="1">
      <c r="A2363" s="258"/>
      <c r="B2363" s="234"/>
      <c r="C2363" s="140" t="s">
        <v>8</v>
      </c>
      <c r="D2363" s="85">
        <f>SUM(D2368,D2373)</f>
        <v>4495.6000000000004</v>
      </c>
      <c r="E2363" s="85">
        <f>SUM(E2368,E2373)</f>
        <v>0</v>
      </c>
      <c r="F2363" s="261"/>
      <c r="G2363" s="261"/>
      <c r="H2363" s="228"/>
      <c r="I2363" s="265"/>
    </row>
    <row r="2364" spans="1:9" ht="18" thickBot="1">
      <c r="A2364" s="258"/>
      <c r="B2364" s="234"/>
      <c r="C2364" s="140" t="s">
        <v>9</v>
      </c>
      <c r="D2364" s="85">
        <f t="shared" ref="D2364:E2364" si="151">SUM(D2369,D2374)</f>
        <v>0</v>
      </c>
      <c r="E2364" s="85">
        <f t="shared" si="151"/>
        <v>0</v>
      </c>
      <c r="F2364" s="261"/>
      <c r="G2364" s="261"/>
      <c r="H2364" s="228"/>
      <c r="I2364" s="265"/>
    </row>
    <row r="2365" spans="1:9" ht="18" thickBot="1">
      <c r="A2365" s="258"/>
      <c r="B2365" s="234"/>
      <c r="C2365" s="140" t="s">
        <v>10</v>
      </c>
      <c r="D2365" s="85">
        <f t="shared" ref="D2365:E2365" si="152">SUM(D2370,D2375)</f>
        <v>0</v>
      </c>
      <c r="E2365" s="85">
        <f t="shared" si="152"/>
        <v>0</v>
      </c>
      <c r="F2365" s="261"/>
      <c r="G2365" s="261"/>
      <c r="H2365" s="228"/>
      <c r="I2365" s="265"/>
    </row>
    <row r="2366" spans="1:9" ht="18" thickBot="1">
      <c r="A2366" s="259"/>
      <c r="B2366" s="235"/>
      <c r="C2366" s="140" t="s">
        <v>11</v>
      </c>
      <c r="D2366" s="85">
        <f t="shared" ref="D2366:E2366" si="153">SUM(D2371,D2376)</f>
        <v>0</v>
      </c>
      <c r="E2366" s="85">
        <f t="shared" si="153"/>
        <v>0</v>
      </c>
      <c r="F2366" s="262"/>
      <c r="G2366" s="262"/>
      <c r="H2366" s="266"/>
      <c r="I2366" s="267"/>
    </row>
    <row r="2367" spans="1:9" ht="18" thickBot="1">
      <c r="A2367" s="257" t="s">
        <v>410</v>
      </c>
      <c r="B2367" s="233" t="s">
        <v>1102</v>
      </c>
      <c r="C2367" s="140" t="s">
        <v>7</v>
      </c>
      <c r="D2367" s="85">
        <v>2982</v>
      </c>
      <c r="E2367" s="85">
        <v>0</v>
      </c>
      <c r="F2367" s="260"/>
      <c r="G2367" s="260"/>
      <c r="H2367" s="263"/>
      <c r="I2367" s="264"/>
    </row>
    <row r="2368" spans="1:9" ht="18" thickBot="1">
      <c r="A2368" s="258"/>
      <c r="B2368" s="234"/>
      <c r="C2368" s="140" t="s">
        <v>8</v>
      </c>
      <c r="D2368" s="85">
        <v>2982</v>
      </c>
      <c r="E2368" s="85">
        <v>0</v>
      </c>
      <c r="F2368" s="261"/>
      <c r="G2368" s="261"/>
      <c r="H2368" s="228"/>
      <c r="I2368" s="265"/>
    </row>
    <row r="2369" spans="1:9" ht="18" thickBot="1">
      <c r="A2369" s="258"/>
      <c r="B2369" s="234"/>
      <c r="C2369" s="140" t="s">
        <v>9</v>
      </c>
      <c r="D2369" s="85"/>
      <c r="E2369" s="85"/>
      <c r="F2369" s="261"/>
      <c r="G2369" s="261"/>
      <c r="H2369" s="228"/>
      <c r="I2369" s="265"/>
    </row>
    <row r="2370" spans="1:9" ht="18" thickBot="1">
      <c r="A2370" s="258"/>
      <c r="B2370" s="234"/>
      <c r="C2370" s="140" t="s">
        <v>10</v>
      </c>
      <c r="D2370" s="85"/>
      <c r="E2370" s="85"/>
      <c r="F2370" s="261"/>
      <c r="G2370" s="261"/>
      <c r="H2370" s="228"/>
      <c r="I2370" s="265"/>
    </row>
    <row r="2371" spans="1:9" ht="18" thickBot="1">
      <c r="A2371" s="259"/>
      <c r="B2371" s="235"/>
      <c r="C2371" s="140" t="s">
        <v>11</v>
      </c>
      <c r="D2371" s="85"/>
      <c r="E2371" s="85"/>
      <c r="F2371" s="262"/>
      <c r="G2371" s="262"/>
      <c r="H2371" s="266"/>
      <c r="I2371" s="267"/>
    </row>
    <row r="2372" spans="1:9" ht="18" thickBot="1">
      <c r="A2372" s="257" t="s">
        <v>1103</v>
      </c>
      <c r="B2372" s="233" t="s">
        <v>1051</v>
      </c>
      <c r="C2372" s="140" t="s">
        <v>7</v>
      </c>
      <c r="D2372" s="85">
        <v>1513.6</v>
      </c>
      <c r="E2372" s="85">
        <v>0</v>
      </c>
      <c r="F2372" s="260"/>
      <c r="G2372" s="260"/>
      <c r="H2372" s="263"/>
      <c r="I2372" s="264"/>
    </row>
    <row r="2373" spans="1:9" ht="18" thickBot="1">
      <c r="A2373" s="258"/>
      <c r="B2373" s="234"/>
      <c r="C2373" s="140" t="s">
        <v>8</v>
      </c>
      <c r="D2373" s="85">
        <v>1513.6</v>
      </c>
      <c r="E2373" s="85">
        <v>0</v>
      </c>
      <c r="F2373" s="261"/>
      <c r="G2373" s="261"/>
      <c r="H2373" s="228"/>
      <c r="I2373" s="265"/>
    </row>
    <row r="2374" spans="1:9" ht="18" thickBot="1">
      <c r="A2374" s="258"/>
      <c r="B2374" s="234"/>
      <c r="C2374" s="140" t="s">
        <v>9</v>
      </c>
      <c r="D2374" s="85"/>
      <c r="E2374" s="85"/>
      <c r="F2374" s="261"/>
      <c r="G2374" s="261"/>
      <c r="H2374" s="228"/>
      <c r="I2374" s="265"/>
    </row>
    <row r="2375" spans="1:9" ht="18" thickBot="1">
      <c r="A2375" s="258"/>
      <c r="B2375" s="234"/>
      <c r="C2375" s="140" t="s">
        <v>10</v>
      </c>
      <c r="D2375" s="85"/>
      <c r="E2375" s="85"/>
      <c r="F2375" s="261"/>
      <c r="G2375" s="261"/>
      <c r="H2375" s="228"/>
      <c r="I2375" s="265"/>
    </row>
    <row r="2376" spans="1:9" ht="18" thickBot="1">
      <c r="A2376" s="259"/>
      <c r="B2376" s="235"/>
      <c r="C2376" s="140" t="s">
        <v>11</v>
      </c>
      <c r="D2376" s="85"/>
      <c r="E2376" s="85"/>
      <c r="F2376" s="262"/>
      <c r="G2376" s="262"/>
      <c r="H2376" s="266"/>
      <c r="I2376" s="267"/>
    </row>
    <row r="2377" spans="1:9" ht="18" thickBot="1">
      <c r="A2377" s="257" t="s">
        <v>1105</v>
      </c>
      <c r="B2377" s="233" t="s">
        <v>1104</v>
      </c>
      <c r="C2377" s="140" t="s">
        <v>7</v>
      </c>
      <c r="D2377" s="85">
        <v>15000</v>
      </c>
      <c r="E2377" s="85">
        <v>0</v>
      </c>
      <c r="F2377" s="260"/>
      <c r="G2377" s="260"/>
      <c r="H2377" s="263"/>
      <c r="I2377" s="264"/>
    </row>
    <row r="2378" spans="1:9" ht="18" thickBot="1">
      <c r="A2378" s="258"/>
      <c r="B2378" s="234"/>
      <c r="C2378" s="140" t="s">
        <v>8</v>
      </c>
      <c r="D2378" s="85">
        <v>15000</v>
      </c>
      <c r="E2378" s="85">
        <v>0</v>
      </c>
      <c r="F2378" s="261"/>
      <c r="G2378" s="261"/>
      <c r="H2378" s="228"/>
      <c r="I2378" s="265"/>
    </row>
    <row r="2379" spans="1:9" ht="18" thickBot="1">
      <c r="A2379" s="258"/>
      <c r="B2379" s="234"/>
      <c r="C2379" s="140" t="s">
        <v>9</v>
      </c>
      <c r="D2379" s="85">
        <v>0</v>
      </c>
      <c r="E2379" s="85">
        <v>0</v>
      </c>
      <c r="F2379" s="261"/>
      <c r="G2379" s="261"/>
      <c r="H2379" s="228"/>
      <c r="I2379" s="265"/>
    </row>
    <row r="2380" spans="1:9" ht="18" thickBot="1">
      <c r="A2380" s="258"/>
      <c r="B2380" s="234"/>
      <c r="C2380" s="140" t="s">
        <v>10</v>
      </c>
      <c r="D2380" s="85">
        <v>0</v>
      </c>
      <c r="E2380" s="85">
        <v>0</v>
      </c>
      <c r="F2380" s="261"/>
      <c r="G2380" s="261"/>
      <c r="H2380" s="228"/>
      <c r="I2380" s="265"/>
    </row>
    <row r="2381" spans="1:9" ht="18" thickBot="1">
      <c r="A2381" s="259"/>
      <c r="B2381" s="235"/>
      <c r="C2381" s="140" t="s">
        <v>11</v>
      </c>
      <c r="D2381" s="85">
        <v>0</v>
      </c>
      <c r="E2381" s="85">
        <v>0</v>
      </c>
      <c r="F2381" s="262"/>
      <c r="G2381" s="262"/>
      <c r="H2381" s="266"/>
      <c r="I2381" s="267"/>
    </row>
    <row r="2382" spans="1:9" ht="18" thickBot="1">
      <c r="A2382" s="257" t="s">
        <v>413</v>
      </c>
      <c r="B2382" s="233" t="s">
        <v>1106</v>
      </c>
      <c r="C2382" s="140" t="s">
        <v>7</v>
      </c>
      <c r="D2382" s="85">
        <v>15000</v>
      </c>
      <c r="E2382" s="85">
        <v>0</v>
      </c>
      <c r="F2382" s="260"/>
      <c r="G2382" s="260"/>
      <c r="H2382" s="263"/>
      <c r="I2382" s="264"/>
    </row>
    <row r="2383" spans="1:9" ht="18" thickBot="1">
      <c r="A2383" s="258"/>
      <c r="B2383" s="234"/>
      <c r="C2383" s="140" t="s">
        <v>8</v>
      </c>
      <c r="D2383" s="85">
        <v>15000</v>
      </c>
      <c r="E2383" s="85">
        <v>0</v>
      </c>
      <c r="F2383" s="261"/>
      <c r="G2383" s="261"/>
      <c r="H2383" s="228"/>
      <c r="I2383" s="265"/>
    </row>
    <row r="2384" spans="1:9" ht="18" thickBot="1">
      <c r="A2384" s="258"/>
      <c r="B2384" s="234"/>
      <c r="C2384" s="140" t="s">
        <v>9</v>
      </c>
      <c r="D2384" s="85"/>
      <c r="E2384" s="85"/>
      <c r="F2384" s="261"/>
      <c r="G2384" s="261"/>
      <c r="H2384" s="228"/>
      <c r="I2384" s="265"/>
    </row>
    <row r="2385" spans="1:9" ht="18" thickBot="1">
      <c r="A2385" s="258"/>
      <c r="B2385" s="234"/>
      <c r="C2385" s="140" t="s">
        <v>10</v>
      </c>
      <c r="D2385" s="85"/>
      <c r="E2385" s="85"/>
      <c r="F2385" s="261"/>
      <c r="G2385" s="261"/>
      <c r="H2385" s="228"/>
      <c r="I2385" s="265"/>
    </row>
    <row r="2386" spans="1:9" ht="18" thickBot="1">
      <c r="A2386" s="259"/>
      <c r="B2386" s="235"/>
      <c r="C2386" s="140" t="s">
        <v>11</v>
      </c>
      <c r="D2386" s="85"/>
      <c r="E2386" s="85"/>
      <c r="F2386" s="262"/>
      <c r="G2386" s="262"/>
      <c r="H2386" s="266"/>
      <c r="I2386" s="267"/>
    </row>
    <row r="2387" spans="1:9" ht="17.25" thickBot="1">
      <c r="A2387" s="268" t="s">
        <v>165</v>
      </c>
      <c r="B2387" s="269"/>
      <c r="C2387" s="71" t="s">
        <v>7</v>
      </c>
      <c r="D2387" s="108">
        <f>SUM(D2388:D2391)</f>
        <v>234805.69999999998</v>
      </c>
      <c r="E2387" s="108">
        <f>SUM(E2388:E2391)</f>
        <v>53892</v>
      </c>
      <c r="F2387" s="274"/>
      <c r="G2387" s="274"/>
      <c r="H2387" s="275"/>
      <c r="I2387" s="264"/>
    </row>
    <row r="2388" spans="1:9" ht="17.25" thickBot="1">
      <c r="A2388" s="270"/>
      <c r="B2388" s="271"/>
      <c r="C2388" s="71" t="s">
        <v>8</v>
      </c>
      <c r="D2388" s="108">
        <f>SUM(D2238,D2253,D2283,D2298,D2308,D2318,D2333,D2348,D2363,D2378)</f>
        <v>234651.3</v>
      </c>
      <c r="E2388" s="108">
        <f>SUM(E2238,E2253,E2283,E2298,E2308,E2318,E2333,E2348,E2363,E2378)</f>
        <v>53787.6</v>
      </c>
      <c r="F2388" s="261"/>
      <c r="G2388" s="261"/>
      <c r="H2388" s="228"/>
      <c r="I2388" s="265"/>
    </row>
    <row r="2389" spans="1:9" ht="17.25" thickBot="1">
      <c r="A2389" s="270"/>
      <c r="B2389" s="271"/>
      <c r="C2389" s="71" t="s">
        <v>9</v>
      </c>
      <c r="D2389" s="108">
        <f t="shared" ref="D2389:E2389" si="154">SUM(D2239,D2254,D2284,D2299,D2309,D2319,D2334,D2349,D2364,D2379)</f>
        <v>154.4</v>
      </c>
      <c r="E2389" s="108">
        <f t="shared" si="154"/>
        <v>104.4</v>
      </c>
      <c r="F2389" s="261"/>
      <c r="G2389" s="261"/>
      <c r="H2389" s="228"/>
      <c r="I2389" s="265"/>
    </row>
    <row r="2390" spans="1:9" ht="17.25" thickBot="1">
      <c r="A2390" s="270"/>
      <c r="B2390" s="271"/>
      <c r="C2390" s="71" t="s">
        <v>10</v>
      </c>
      <c r="D2390" s="108">
        <f t="shared" ref="D2390:E2390" si="155">SUM(D2240,D2255,D2285,D2300,D2310,D2320,D2335,D2350,D2365,D2380)</f>
        <v>0</v>
      </c>
      <c r="E2390" s="108">
        <f t="shared" si="155"/>
        <v>0</v>
      </c>
      <c r="F2390" s="261"/>
      <c r="G2390" s="261"/>
      <c r="H2390" s="228"/>
      <c r="I2390" s="265"/>
    </row>
    <row r="2391" spans="1:9" ht="30.75" thickBot="1">
      <c r="A2391" s="272"/>
      <c r="B2391" s="273"/>
      <c r="C2391" s="71" t="s">
        <v>11</v>
      </c>
      <c r="D2391" s="108">
        <f t="shared" ref="D2391:E2391" si="156">SUM(D2241,D2256,D2286,D2301,D2311,D2321,D2336,D2351,D2366,D2381)</f>
        <v>0</v>
      </c>
      <c r="E2391" s="108">
        <f t="shared" si="156"/>
        <v>0</v>
      </c>
      <c r="F2391" s="262"/>
      <c r="G2391" s="262"/>
      <c r="H2391" s="266"/>
      <c r="I2391" s="267"/>
    </row>
    <row r="2392" spans="1:9" ht="17.25" thickBot="1">
      <c r="A2392" s="268" t="s">
        <v>442</v>
      </c>
      <c r="B2392" s="269"/>
      <c r="C2392" s="71" t="s">
        <v>7</v>
      </c>
      <c r="D2392" s="108">
        <f>SUM(D2393:D2396)</f>
        <v>384692.9</v>
      </c>
      <c r="E2392" s="108">
        <f>SUM(E2393:E2396)</f>
        <v>92010.200000000012</v>
      </c>
      <c r="F2392" s="274"/>
      <c r="G2392" s="274"/>
      <c r="H2392" s="275"/>
      <c r="I2392" s="264"/>
    </row>
    <row r="2393" spans="1:9" ht="17.25" thickBot="1">
      <c r="A2393" s="270"/>
      <c r="B2393" s="271"/>
      <c r="C2393" s="71" t="s">
        <v>8</v>
      </c>
      <c r="D2393" s="108">
        <f>SUM(D2127,D2231,D2388)</f>
        <v>378668</v>
      </c>
      <c r="E2393" s="108">
        <f>SUM(E2127,E2231,E2388)</f>
        <v>89567.6</v>
      </c>
      <c r="F2393" s="261"/>
      <c r="G2393" s="261"/>
      <c r="H2393" s="228"/>
      <c r="I2393" s="265"/>
    </row>
    <row r="2394" spans="1:9" ht="17.25" thickBot="1">
      <c r="A2394" s="270"/>
      <c r="B2394" s="271"/>
      <c r="C2394" s="71" t="s">
        <v>9</v>
      </c>
      <c r="D2394" s="108">
        <f t="shared" ref="D2394:E2394" si="157">SUM(D2128,D2232,D2389)</f>
        <v>6024.9</v>
      </c>
      <c r="E2394" s="108">
        <f t="shared" si="157"/>
        <v>2442.6</v>
      </c>
      <c r="F2394" s="261"/>
      <c r="G2394" s="261"/>
      <c r="H2394" s="228"/>
      <c r="I2394" s="265"/>
    </row>
    <row r="2395" spans="1:9" ht="17.25" thickBot="1">
      <c r="A2395" s="270"/>
      <c r="B2395" s="271"/>
      <c r="C2395" s="71" t="s">
        <v>10</v>
      </c>
      <c r="D2395" s="108">
        <f t="shared" ref="D2395:E2395" si="158">SUM(D2129,D2233,D2390)</f>
        <v>0</v>
      </c>
      <c r="E2395" s="108">
        <f t="shared" si="158"/>
        <v>0</v>
      </c>
      <c r="F2395" s="261"/>
      <c r="G2395" s="261"/>
      <c r="H2395" s="228"/>
      <c r="I2395" s="265"/>
    </row>
    <row r="2396" spans="1:9" ht="30.75" thickBot="1">
      <c r="A2396" s="272"/>
      <c r="B2396" s="273"/>
      <c r="C2396" s="71" t="s">
        <v>11</v>
      </c>
      <c r="D2396" s="108">
        <f t="shared" ref="D2396:E2396" si="159">SUM(D2130,D2234,D2391)</f>
        <v>0</v>
      </c>
      <c r="E2396" s="108">
        <f t="shared" si="159"/>
        <v>0</v>
      </c>
      <c r="F2396" s="262"/>
      <c r="G2396" s="262"/>
      <c r="H2396" s="266"/>
      <c r="I2396" s="267"/>
    </row>
    <row r="2397" spans="1:9" ht="17.25" thickBot="1">
      <c r="A2397" s="268" t="s">
        <v>167</v>
      </c>
      <c r="B2397" s="269"/>
      <c r="C2397" s="71" t="s">
        <v>7</v>
      </c>
      <c r="D2397" s="108">
        <f>SUM(D2398:D2401)</f>
        <v>384792.9</v>
      </c>
      <c r="E2397" s="108">
        <f>SUM(E2398:E2401)</f>
        <v>92010.200000000012</v>
      </c>
      <c r="F2397" s="274"/>
      <c r="G2397" s="274"/>
      <c r="H2397" s="275"/>
      <c r="I2397" s="264"/>
    </row>
    <row r="2398" spans="1:9" ht="17.25" thickBot="1">
      <c r="A2398" s="270"/>
      <c r="B2398" s="271"/>
      <c r="C2398" s="71" t="s">
        <v>8</v>
      </c>
      <c r="D2398" s="108">
        <f>SUM(D2081,D2393)</f>
        <v>378768</v>
      </c>
      <c r="E2398" s="108">
        <f>SUM(E2081,E2393)</f>
        <v>89567.6</v>
      </c>
      <c r="F2398" s="261"/>
      <c r="G2398" s="261"/>
      <c r="H2398" s="228"/>
      <c r="I2398" s="265"/>
    </row>
    <row r="2399" spans="1:9" ht="17.25" thickBot="1">
      <c r="A2399" s="270"/>
      <c r="B2399" s="271"/>
      <c r="C2399" s="71" t="s">
        <v>9</v>
      </c>
      <c r="D2399" s="108">
        <f t="shared" ref="D2399:E2399" si="160">SUM(D2082,D2394)</f>
        <v>6024.9</v>
      </c>
      <c r="E2399" s="108">
        <f t="shared" si="160"/>
        <v>2442.6</v>
      </c>
      <c r="F2399" s="261"/>
      <c r="G2399" s="261"/>
      <c r="H2399" s="228"/>
      <c r="I2399" s="265"/>
    </row>
    <row r="2400" spans="1:9" ht="17.25" thickBot="1">
      <c r="A2400" s="270"/>
      <c r="B2400" s="271"/>
      <c r="C2400" s="71" t="s">
        <v>10</v>
      </c>
      <c r="D2400" s="108">
        <f t="shared" ref="D2400:E2400" si="161">SUM(D2083,D2395)</f>
        <v>0</v>
      </c>
      <c r="E2400" s="108">
        <f t="shared" si="161"/>
        <v>0</v>
      </c>
      <c r="F2400" s="261"/>
      <c r="G2400" s="261"/>
      <c r="H2400" s="228"/>
      <c r="I2400" s="265"/>
    </row>
    <row r="2401" spans="1:9" ht="30.75" thickBot="1">
      <c r="A2401" s="272"/>
      <c r="B2401" s="273"/>
      <c r="C2401" s="71" t="s">
        <v>11</v>
      </c>
      <c r="D2401" s="108">
        <f t="shared" ref="D2401:E2401" si="162">SUM(D2084,D2396)</f>
        <v>0</v>
      </c>
      <c r="E2401" s="108">
        <f t="shared" si="162"/>
        <v>0</v>
      </c>
      <c r="F2401" s="262"/>
      <c r="G2401" s="262"/>
      <c r="H2401" s="266"/>
      <c r="I2401" s="267"/>
    </row>
    <row r="2402" spans="1:9">
      <c r="A2402" s="27"/>
      <c r="B2402" s="27"/>
      <c r="C2402" s="27"/>
      <c r="D2402" s="80"/>
      <c r="E2402" s="80"/>
      <c r="F2402" s="53"/>
      <c r="G2402" s="53"/>
      <c r="H2402" s="61"/>
      <c r="I2402" s="61"/>
    </row>
    <row r="2403" spans="1:9">
      <c r="A2403" s="305" t="s">
        <v>618</v>
      </c>
      <c r="B2403" s="306"/>
      <c r="C2403" s="306"/>
      <c r="D2403" s="306"/>
      <c r="E2403" s="306"/>
      <c r="F2403" s="306"/>
      <c r="G2403" s="306"/>
      <c r="H2403" s="306"/>
      <c r="I2403" s="306"/>
    </row>
    <row r="2404" spans="1:9" ht="17.25" thickBot="1">
      <c r="A2404" s="307" t="s">
        <v>564</v>
      </c>
      <c r="B2404" s="307"/>
      <c r="C2404" s="307"/>
      <c r="D2404" s="307"/>
      <c r="E2404" s="307"/>
      <c r="F2404" s="307"/>
      <c r="G2404" s="307"/>
      <c r="H2404" s="307"/>
      <c r="I2404" s="307"/>
    </row>
    <row r="2405" spans="1:9" ht="18" thickBot="1">
      <c r="A2405" s="65"/>
      <c r="B2405" s="412" t="s">
        <v>543</v>
      </c>
      <c r="C2405" s="413"/>
      <c r="D2405" s="413"/>
      <c r="E2405" s="413"/>
      <c r="F2405" s="413"/>
      <c r="G2405" s="413"/>
      <c r="H2405" s="413"/>
      <c r="I2405" s="414"/>
    </row>
    <row r="2406" spans="1:9" ht="18" thickBot="1">
      <c r="A2406" s="65"/>
      <c r="B2406" s="66"/>
      <c r="C2406" s="13"/>
      <c r="D2406" s="14"/>
      <c r="E2406" s="14"/>
      <c r="F2406" s="12"/>
      <c r="G2406" s="12"/>
      <c r="H2406" s="308"/>
      <c r="I2406" s="309"/>
    </row>
    <row r="2407" spans="1:9" ht="17.25" thickBot="1">
      <c r="A2407" s="655" t="s">
        <v>1250</v>
      </c>
      <c r="B2407" s="656"/>
      <c r="C2407" s="656"/>
      <c r="D2407" s="656"/>
      <c r="E2407" s="656"/>
      <c r="F2407" s="656"/>
      <c r="G2407" s="656"/>
      <c r="H2407" s="656"/>
      <c r="I2407" s="657"/>
    </row>
    <row r="2408" spans="1:9" ht="18" thickBot="1">
      <c r="A2408" s="257" t="s">
        <v>544</v>
      </c>
      <c r="B2408" s="233" t="s">
        <v>545</v>
      </c>
      <c r="C2408" s="13" t="s">
        <v>7</v>
      </c>
      <c r="D2408" s="85">
        <f>SUM(D2409:D2412)</f>
        <v>7600.36</v>
      </c>
      <c r="E2408" s="87">
        <f>SUM(E2409:E2412)</f>
        <v>0</v>
      </c>
      <c r="F2408" s="288" t="s">
        <v>546</v>
      </c>
      <c r="G2408" s="288" t="s">
        <v>547</v>
      </c>
      <c r="H2408" s="293" t="s">
        <v>548</v>
      </c>
      <c r="I2408" s="294"/>
    </row>
    <row r="2409" spans="1:9" ht="18" thickBot="1">
      <c r="A2409" s="258"/>
      <c r="B2409" s="234"/>
      <c r="C2409" s="13" t="s">
        <v>8</v>
      </c>
      <c r="D2409" s="85">
        <v>1011.16</v>
      </c>
      <c r="E2409" s="87">
        <v>0</v>
      </c>
      <c r="F2409" s="291"/>
      <c r="G2409" s="291"/>
      <c r="H2409" s="295"/>
      <c r="I2409" s="296"/>
    </row>
    <row r="2410" spans="1:9" ht="18" thickBot="1">
      <c r="A2410" s="258"/>
      <c r="B2410" s="234"/>
      <c r="C2410" s="13" t="s">
        <v>9</v>
      </c>
      <c r="D2410" s="85">
        <v>6589.2</v>
      </c>
      <c r="E2410" s="87">
        <v>0</v>
      </c>
      <c r="F2410" s="291"/>
      <c r="G2410" s="291"/>
      <c r="H2410" s="295"/>
      <c r="I2410" s="296"/>
    </row>
    <row r="2411" spans="1:9" ht="18" thickBot="1">
      <c r="A2411" s="258"/>
      <c r="B2411" s="234"/>
      <c r="C2411" s="13" t="s">
        <v>10</v>
      </c>
      <c r="D2411" s="87">
        <v>0</v>
      </c>
      <c r="E2411" s="87"/>
      <c r="F2411" s="291"/>
      <c r="G2411" s="291"/>
      <c r="H2411" s="295"/>
      <c r="I2411" s="296"/>
    </row>
    <row r="2412" spans="1:9" ht="18" thickBot="1">
      <c r="A2412" s="259"/>
      <c r="B2412" s="235"/>
      <c r="C2412" s="13" t="s">
        <v>11</v>
      </c>
      <c r="D2412" s="87"/>
      <c r="E2412" s="87"/>
      <c r="F2412" s="292"/>
      <c r="G2412" s="292"/>
      <c r="H2412" s="297"/>
      <c r="I2412" s="298"/>
    </row>
    <row r="2413" spans="1:9" ht="17.25" thickBot="1">
      <c r="A2413" s="655" t="s">
        <v>1251</v>
      </c>
      <c r="B2413" s="656"/>
      <c r="C2413" s="656"/>
      <c r="D2413" s="656"/>
      <c r="E2413" s="656"/>
      <c r="F2413" s="656"/>
      <c r="G2413" s="656"/>
      <c r="H2413" s="656"/>
      <c r="I2413" s="657"/>
    </row>
    <row r="2414" spans="1:9" ht="18" thickBot="1">
      <c r="A2414" s="257" t="s">
        <v>549</v>
      </c>
      <c r="B2414" s="233" t="s">
        <v>550</v>
      </c>
      <c r="C2414" s="13" t="s">
        <v>7</v>
      </c>
      <c r="D2414" s="85">
        <f>SUM(D2415:D2418)</f>
        <v>82158.222009999998</v>
      </c>
      <c r="E2414" s="85">
        <f>SUM(E2415:E2418)</f>
        <v>1767.74</v>
      </c>
      <c r="F2414" s="288" t="s">
        <v>551</v>
      </c>
      <c r="G2414" s="288" t="s">
        <v>552</v>
      </c>
      <c r="H2414" s="293" t="s">
        <v>553</v>
      </c>
      <c r="I2414" s="294"/>
    </row>
    <row r="2415" spans="1:9" ht="18" thickBot="1">
      <c r="A2415" s="258"/>
      <c r="B2415" s="234"/>
      <c r="C2415" s="13" t="s">
        <v>8</v>
      </c>
      <c r="D2415" s="85">
        <v>36381.932630000003</v>
      </c>
      <c r="E2415" s="85">
        <v>1767.74</v>
      </c>
      <c r="F2415" s="289"/>
      <c r="G2415" s="291"/>
      <c r="H2415" s="295"/>
      <c r="I2415" s="296"/>
    </row>
    <row r="2416" spans="1:9" ht="18" thickBot="1">
      <c r="A2416" s="258"/>
      <c r="B2416" s="234"/>
      <c r="C2416" s="13" t="s">
        <v>9</v>
      </c>
      <c r="D2416" s="85">
        <v>5086.2543800000003</v>
      </c>
      <c r="E2416" s="87">
        <v>0</v>
      </c>
      <c r="F2416" s="289"/>
      <c r="G2416" s="291"/>
      <c r="H2416" s="295"/>
      <c r="I2416" s="296"/>
    </row>
    <row r="2417" spans="1:9" ht="18" thickBot="1">
      <c r="A2417" s="258"/>
      <c r="B2417" s="234"/>
      <c r="C2417" s="13" t="s">
        <v>10</v>
      </c>
      <c r="D2417" s="85">
        <v>40690.035000000003</v>
      </c>
      <c r="E2417" s="87">
        <v>0</v>
      </c>
      <c r="F2417" s="289"/>
      <c r="G2417" s="291"/>
      <c r="H2417" s="295"/>
      <c r="I2417" s="296"/>
    </row>
    <row r="2418" spans="1:9" ht="18" thickBot="1">
      <c r="A2418" s="259"/>
      <c r="B2418" s="235"/>
      <c r="C2418" s="13" t="s">
        <v>11</v>
      </c>
      <c r="D2418" s="87"/>
      <c r="E2418" s="87"/>
      <c r="F2418" s="290"/>
      <c r="G2418" s="292"/>
      <c r="H2418" s="297"/>
      <c r="I2418" s="298"/>
    </row>
    <row r="2419" spans="1:9" ht="18" customHeight="1" thickBot="1">
      <c r="A2419" s="655" t="s">
        <v>1252</v>
      </c>
      <c r="B2419" s="656"/>
      <c r="C2419" s="656"/>
      <c r="D2419" s="656"/>
      <c r="E2419" s="656"/>
      <c r="F2419" s="656"/>
      <c r="G2419" s="656"/>
      <c r="H2419" s="656"/>
      <c r="I2419" s="657"/>
    </row>
    <row r="2420" spans="1:9" ht="18" thickBot="1">
      <c r="A2420" s="257" t="s">
        <v>554</v>
      </c>
      <c r="B2420" s="233" t="s">
        <v>555</v>
      </c>
      <c r="C2420" s="13" t="s">
        <v>7</v>
      </c>
      <c r="D2420" s="87">
        <f>SUM(D2421:D2424)</f>
        <v>15809.5</v>
      </c>
      <c r="E2420" s="86">
        <f>SUM(E2421:E2424)</f>
        <v>707.59857</v>
      </c>
      <c r="F2420" s="260" t="s">
        <v>556</v>
      </c>
      <c r="G2420" s="260" t="s">
        <v>557</v>
      </c>
      <c r="H2420" s="263" t="s">
        <v>558</v>
      </c>
      <c r="I2420" s="264"/>
    </row>
    <row r="2421" spans="1:9" ht="18" thickBot="1">
      <c r="A2421" s="258"/>
      <c r="B2421" s="234"/>
      <c r="C2421" s="13" t="s">
        <v>8</v>
      </c>
      <c r="D2421" s="85">
        <v>7000</v>
      </c>
      <c r="E2421" s="86">
        <v>353.79935999999998</v>
      </c>
      <c r="F2421" s="261"/>
      <c r="G2421" s="261"/>
      <c r="H2421" s="228"/>
      <c r="I2421" s="265"/>
    </row>
    <row r="2422" spans="1:9" ht="18" thickBot="1">
      <c r="A2422" s="258"/>
      <c r="B2422" s="234"/>
      <c r="C2422" s="13" t="s">
        <v>9</v>
      </c>
      <c r="D2422" s="85">
        <v>8809.5</v>
      </c>
      <c r="E2422" s="86">
        <v>353.79921000000002</v>
      </c>
      <c r="F2422" s="261"/>
      <c r="G2422" s="261"/>
      <c r="H2422" s="228"/>
      <c r="I2422" s="265"/>
    </row>
    <row r="2423" spans="1:9" ht="18" thickBot="1">
      <c r="A2423" s="258"/>
      <c r="B2423" s="234"/>
      <c r="C2423" s="13" t="s">
        <v>10</v>
      </c>
      <c r="D2423" s="87">
        <v>0</v>
      </c>
      <c r="E2423" s="86"/>
      <c r="F2423" s="261"/>
      <c r="G2423" s="261"/>
      <c r="H2423" s="228"/>
      <c r="I2423" s="265"/>
    </row>
    <row r="2424" spans="1:9" ht="18" thickBot="1">
      <c r="A2424" s="259"/>
      <c r="B2424" s="235"/>
      <c r="C2424" s="13" t="s">
        <v>11</v>
      </c>
      <c r="D2424" s="87"/>
      <c r="E2424" s="86"/>
      <c r="F2424" s="262"/>
      <c r="G2424" s="262"/>
      <c r="H2424" s="266"/>
      <c r="I2424" s="267"/>
    </row>
    <row r="2425" spans="1:9" ht="17.25" thickBot="1">
      <c r="A2425" s="655" t="s">
        <v>1253</v>
      </c>
      <c r="B2425" s="656"/>
      <c r="C2425" s="656"/>
      <c r="D2425" s="656"/>
      <c r="E2425" s="656"/>
      <c r="F2425" s="656"/>
      <c r="G2425" s="656"/>
      <c r="H2425" s="656"/>
      <c r="I2425" s="657"/>
    </row>
    <row r="2426" spans="1:9" ht="18" thickBot="1">
      <c r="A2426" s="257" t="s">
        <v>559</v>
      </c>
      <c r="B2426" s="233" t="s">
        <v>560</v>
      </c>
      <c r="C2426" s="13" t="s">
        <v>7</v>
      </c>
      <c r="D2426" s="85">
        <f>SUM(D2427:D2430)</f>
        <v>18000</v>
      </c>
      <c r="E2426" s="87">
        <f>SUM(E2427:E2429)</f>
        <v>0</v>
      </c>
      <c r="F2426" s="260" t="s">
        <v>561</v>
      </c>
      <c r="G2426" s="260" t="s">
        <v>562</v>
      </c>
      <c r="H2426" s="263" t="s">
        <v>563</v>
      </c>
      <c r="I2426" s="264"/>
    </row>
    <row r="2427" spans="1:9" ht="18" thickBot="1">
      <c r="A2427" s="258"/>
      <c r="B2427" s="234"/>
      <c r="C2427" s="13" t="s">
        <v>8</v>
      </c>
      <c r="D2427" s="85">
        <v>9000</v>
      </c>
      <c r="E2427" s="87">
        <v>0</v>
      </c>
      <c r="F2427" s="261"/>
      <c r="G2427" s="261"/>
      <c r="H2427" s="228"/>
      <c r="I2427" s="265"/>
    </row>
    <row r="2428" spans="1:9" ht="18" thickBot="1">
      <c r="A2428" s="258"/>
      <c r="B2428" s="234"/>
      <c r="C2428" s="13" t="s">
        <v>9</v>
      </c>
      <c r="D2428" s="85">
        <v>9000</v>
      </c>
      <c r="E2428" s="87">
        <v>0</v>
      </c>
      <c r="F2428" s="261"/>
      <c r="G2428" s="261"/>
      <c r="H2428" s="228"/>
      <c r="I2428" s="265"/>
    </row>
    <row r="2429" spans="1:9" ht="18" thickBot="1">
      <c r="A2429" s="258"/>
      <c r="B2429" s="234"/>
      <c r="C2429" s="13" t="s">
        <v>10</v>
      </c>
      <c r="D2429" s="87">
        <v>0</v>
      </c>
      <c r="E2429" s="87">
        <v>0</v>
      </c>
      <c r="F2429" s="261"/>
      <c r="G2429" s="261"/>
      <c r="H2429" s="228"/>
      <c r="I2429" s="265"/>
    </row>
    <row r="2430" spans="1:9" ht="18" thickBot="1">
      <c r="A2430" s="259"/>
      <c r="B2430" s="235"/>
      <c r="C2430" s="13" t="s">
        <v>11</v>
      </c>
      <c r="D2430" s="81"/>
      <c r="E2430" s="81"/>
      <c r="F2430" s="262"/>
      <c r="G2430" s="262"/>
      <c r="H2430" s="266"/>
      <c r="I2430" s="267"/>
    </row>
    <row r="2431" spans="1:9" ht="17.25" thickBot="1">
      <c r="A2431" s="330" t="s">
        <v>167</v>
      </c>
      <c r="B2431" s="331"/>
      <c r="C2431" s="71" t="s">
        <v>7</v>
      </c>
      <c r="D2431" s="94">
        <f>D2408+D2414+D2420+D2426</f>
        <v>123568.08201</v>
      </c>
      <c r="E2431" s="94">
        <f t="shared" ref="E2431:E2432" si="163">E2408+E2414+E2420+E2426</f>
        <v>2475.3385699999999</v>
      </c>
      <c r="F2431" s="73"/>
      <c r="G2431" s="73"/>
      <c r="H2431" s="308"/>
      <c r="I2431" s="309"/>
    </row>
    <row r="2432" spans="1:9" ht="17.25" thickBot="1">
      <c r="A2432" s="332"/>
      <c r="B2432" s="333"/>
      <c r="C2432" s="71" t="s">
        <v>8</v>
      </c>
      <c r="D2432" s="94">
        <f>D2409+D2415+D2421+D2427</f>
        <v>53393.092630000006</v>
      </c>
      <c r="E2432" s="94">
        <f t="shared" si="163"/>
        <v>2121.5393599999998</v>
      </c>
      <c r="F2432" s="73"/>
      <c r="G2432" s="73"/>
      <c r="H2432" s="308"/>
      <c r="I2432" s="309"/>
    </row>
    <row r="2433" spans="1:9" ht="17.25" thickBot="1">
      <c r="A2433" s="332"/>
      <c r="B2433" s="333"/>
      <c r="C2433" s="71" t="s">
        <v>9</v>
      </c>
      <c r="D2433" s="94">
        <f>D2410+D2422+D2428+D2416</f>
        <v>29484.954380000003</v>
      </c>
      <c r="E2433" s="94">
        <f t="shared" ref="E2433:E2434" si="164">E2410+E2422+E2428+E2416</f>
        <v>353.79921000000002</v>
      </c>
      <c r="F2433" s="73"/>
      <c r="G2433" s="73"/>
      <c r="H2433" s="308"/>
      <c r="I2433" s="309"/>
    </row>
    <row r="2434" spans="1:9" ht="17.25" thickBot="1">
      <c r="A2434" s="332"/>
      <c r="B2434" s="333"/>
      <c r="C2434" s="71" t="s">
        <v>10</v>
      </c>
      <c r="D2434" s="94">
        <f>D2411+D2423+D2429+D2417</f>
        <v>40690.035000000003</v>
      </c>
      <c r="E2434" s="94">
        <f t="shared" si="164"/>
        <v>0</v>
      </c>
      <c r="F2434" s="73"/>
      <c r="G2434" s="73"/>
      <c r="H2434" s="308"/>
      <c r="I2434" s="309"/>
    </row>
    <row r="2435" spans="1:9" ht="30">
      <c r="A2435" s="332"/>
      <c r="B2435" s="333"/>
      <c r="C2435" s="78" t="s">
        <v>11</v>
      </c>
      <c r="D2435" s="95">
        <f>D2412+D2418+D2424+D2430</f>
        <v>0</v>
      </c>
      <c r="E2435" s="95">
        <f t="shared" ref="E2435" si="165">E2412+E2418+E2424+E2430</f>
        <v>0</v>
      </c>
      <c r="F2435" s="79"/>
      <c r="G2435" s="79"/>
      <c r="H2435" s="284"/>
      <c r="I2435" s="264"/>
    </row>
    <row r="2436" spans="1:9">
      <c r="A2436" s="82"/>
      <c r="B2436" s="82"/>
      <c r="C2436" s="82"/>
      <c r="D2436" s="96"/>
      <c r="E2436" s="96"/>
      <c r="F2436" s="83"/>
      <c r="G2436" s="83"/>
      <c r="H2436" s="83"/>
      <c r="I2436" s="83"/>
    </row>
    <row r="2437" spans="1:9">
      <c r="A2437" s="305" t="s">
        <v>619</v>
      </c>
      <c r="B2437" s="306"/>
      <c r="C2437" s="306"/>
      <c r="D2437" s="306"/>
      <c r="E2437" s="306"/>
      <c r="F2437" s="306"/>
      <c r="G2437" s="306"/>
      <c r="H2437" s="306"/>
      <c r="I2437" s="306"/>
    </row>
    <row r="2438" spans="1:9" ht="24" customHeight="1">
      <c r="A2438" s="307" t="s">
        <v>638</v>
      </c>
      <c r="B2438" s="307"/>
      <c r="C2438" s="307"/>
      <c r="D2438" s="307"/>
      <c r="E2438" s="307"/>
      <c r="F2438" s="307"/>
      <c r="G2438" s="307"/>
      <c r="H2438" s="307"/>
      <c r="I2438" s="307"/>
    </row>
    <row r="2439" spans="1:9" ht="20.25" customHeight="1" thickBot="1">
      <c r="A2439" s="302" t="s">
        <v>639</v>
      </c>
      <c r="B2439" s="303"/>
      <c r="C2439" s="303"/>
      <c r="D2439" s="303"/>
      <c r="E2439" s="303"/>
      <c r="F2439" s="303"/>
      <c r="G2439" s="303"/>
      <c r="H2439" s="303"/>
      <c r="I2439" s="304"/>
    </row>
    <row r="2440" spans="1:9" ht="18" thickBot="1">
      <c r="A2440" s="2"/>
      <c r="B2440" s="66"/>
      <c r="C2440" s="13"/>
      <c r="D2440" s="14"/>
      <c r="E2440" s="14"/>
      <c r="F2440" s="12"/>
      <c r="G2440" s="12"/>
      <c r="H2440" s="308"/>
      <c r="I2440" s="309"/>
    </row>
    <row r="2441" spans="1:9" ht="21" customHeight="1" thickBot="1">
      <c r="A2441" s="655" t="s">
        <v>1254</v>
      </c>
      <c r="B2441" s="656"/>
      <c r="C2441" s="656"/>
      <c r="D2441" s="656"/>
      <c r="E2441" s="656"/>
      <c r="F2441" s="656"/>
      <c r="G2441" s="656"/>
      <c r="H2441" s="656"/>
      <c r="I2441" s="657"/>
    </row>
    <row r="2442" spans="1:9" ht="18" customHeight="1" thickBot="1">
      <c r="A2442" s="257" t="s">
        <v>6</v>
      </c>
      <c r="B2442" s="233" t="s">
        <v>620</v>
      </c>
      <c r="C2442" s="13"/>
      <c r="D2442" s="87" t="s">
        <v>621</v>
      </c>
      <c r="E2442" s="86">
        <v>0</v>
      </c>
      <c r="F2442" s="260"/>
      <c r="G2442" s="260">
        <v>0</v>
      </c>
      <c r="H2442" s="263" t="s">
        <v>622</v>
      </c>
      <c r="I2442" s="264"/>
    </row>
    <row r="2443" spans="1:9" ht="18" thickBot="1">
      <c r="A2443" s="258"/>
      <c r="B2443" s="234"/>
      <c r="C2443" s="13" t="s">
        <v>8</v>
      </c>
      <c r="D2443" s="85">
        <f>SUM(D2448,D2453,D2458,D2463)</f>
        <v>1.28</v>
      </c>
      <c r="E2443" s="85">
        <f>SUM(E2448,E2453,E2458,E2463)</f>
        <v>0</v>
      </c>
      <c r="F2443" s="261"/>
      <c r="G2443" s="261"/>
      <c r="H2443" s="228"/>
      <c r="I2443" s="265"/>
    </row>
    <row r="2444" spans="1:9" ht="18" thickBot="1">
      <c r="A2444" s="258"/>
      <c r="B2444" s="234"/>
      <c r="C2444" s="13" t="s">
        <v>9</v>
      </c>
      <c r="D2444" s="85"/>
      <c r="E2444" s="86"/>
      <c r="F2444" s="261"/>
      <c r="G2444" s="261"/>
      <c r="H2444" s="228"/>
      <c r="I2444" s="265"/>
    </row>
    <row r="2445" spans="1:9" ht="18" thickBot="1">
      <c r="A2445" s="258"/>
      <c r="B2445" s="234"/>
      <c r="C2445" s="13" t="s">
        <v>10</v>
      </c>
      <c r="D2445" s="87"/>
      <c r="E2445" s="86"/>
      <c r="F2445" s="261"/>
      <c r="G2445" s="261"/>
      <c r="H2445" s="228"/>
      <c r="I2445" s="265"/>
    </row>
    <row r="2446" spans="1:9" ht="18" thickBot="1">
      <c r="A2446" s="259"/>
      <c r="B2446" s="235"/>
      <c r="C2446" s="13" t="s">
        <v>11</v>
      </c>
      <c r="D2446" s="87"/>
      <c r="E2446" s="86" t="s">
        <v>623</v>
      </c>
      <c r="F2446" s="262"/>
      <c r="G2446" s="262"/>
      <c r="H2446" s="266"/>
      <c r="I2446" s="267"/>
    </row>
    <row r="2447" spans="1:9" ht="14.25" customHeight="1">
      <c r="A2447" s="233" t="s">
        <v>12</v>
      </c>
      <c r="B2447" s="312" t="s">
        <v>624</v>
      </c>
      <c r="C2447" s="33" t="s">
        <v>7</v>
      </c>
      <c r="D2447" s="34">
        <v>0.24490000000000001</v>
      </c>
      <c r="E2447" s="34">
        <v>0</v>
      </c>
      <c r="F2447" s="236" t="s">
        <v>625</v>
      </c>
      <c r="G2447" s="237">
        <v>0</v>
      </c>
      <c r="H2447" s="238" t="s">
        <v>622</v>
      </c>
      <c r="I2447" s="239"/>
    </row>
    <row r="2448" spans="1:9">
      <c r="A2448" s="234"/>
      <c r="B2448" s="312"/>
      <c r="C2448" s="28" t="s">
        <v>8</v>
      </c>
      <c r="D2448" s="25">
        <v>0.24490000000000001</v>
      </c>
      <c r="E2448" s="25">
        <v>0</v>
      </c>
      <c r="F2448" s="236"/>
      <c r="G2448" s="237"/>
      <c r="H2448" s="239"/>
      <c r="I2448" s="239"/>
    </row>
    <row r="2449" spans="1:9">
      <c r="A2449" s="234"/>
      <c r="B2449" s="312"/>
      <c r="C2449" s="28" t="s">
        <v>9</v>
      </c>
      <c r="D2449" s="25"/>
      <c r="E2449" s="25"/>
      <c r="F2449" s="236"/>
      <c r="G2449" s="237"/>
      <c r="H2449" s="239"/>
      <c r="I2449" s="239"/>
    </row>
    <row r="2450" spans="1:9">
      <c r="A2450" s="234"/>
      <c r="B2450" s="312"/>
      <c r="C2450" s="28" t="s">
        <v>10</v>
      </c>
      <c r="D2450" s="25"/>
      <c r="E2450" s="25"/>
      <c r="F2450" s="236"/>
      <c r="G2450" s="237"/>
      <c r="H2450" s="239"/>
      <c r="I2450" s="239"/>
    </row>
    <row r="2451" spans="1:9" ht="17.25" thickBot="1">
      <c r="A2451" s="235"/>
      <c r="B2451" s="312"/>
      <c r="C2451" s="28" t="s">
        <v>11</v>
      </c>
      <c r="D2451" s="25"/>
      <c r="E2451" s="25"/>
      <c r="F2451" s="236"/>
      <c r="G2451" s="237"/>
      <c r="H2451" s="239"/>
      <c r="I2451" s="239"/>
    </row>
    <row r="2452" spans="1:9" ht="15" customHeight="1">
      <c r="A2452" s="233" t="s">
        <v>47</v>
      </c>
      <c r="B2452" s="312" t="s">
        <v>626</v>
      </c>
      <c r="C2452" s="33" t="s">
        <v>7</v>
      </c>
      <c r="D2452" s="34">
        <v>0.73709999999999998</v>
      </c>
      <c r="E2452" s="34">
        <v>0</v>
      </c>
      <c r="F2452" s="236" t="s">
        <v>627</v>
      </c>
      <c r="G2452" s="237">
        <v>0</v>
      </c>
      <c r="H2452" s="238" t="s">
        <v>622</v>
      </c>
      <c r="I2452" s="239"/>
    </row>
    <row r="2453" spans="1:9">
      <c r="A2453" s="234"/>
      <c r="B2453" s="312"/>
      <c r="C2453" s="28" t="s">
        <v>8</v>
      </c>
      <c r="D2453" s="25">
        <v>0.73709999999999998</v>
      </c>
      <c r="E2453" s="25">
        <v>0</v>
      </c>
      <c r="F2453" s="236"/>
      <c r="G2453" s="237"/>
      <c r="H2453" s="239"/>
      <c r="I2453" s="239"/>
    </row>
    <row r="2454" spans="1:9">
      <c r="A2454" s="234"/>
      <c r="B2454" s="312"/>
      <c r="C2454" s="28" t="s">
        <v>9</v>
      </c>
      <c r="D2454" s="25"/>
      <c r="E2454" s="25"/>
      <c r="F2454" s="236"/>
      <c r="G2454" s="237"/>
      <c r="H2454" s="239"/>
      <c r="I2454" s="239"/>
    </row>
    <row r="2455" spans="1:9">
      <c r="A2455" s="234"/>
      <c r="B2455" s="312"/>
      <c r="C2455" s="28" t="s">
        <v>10</v>
      </c>
      <c r="D2455" s="25"/>
      <c r="E2455" s="25"/>
      <c r="F2455" s="236"/>
      <c r="G2455" s="237"/>
      <c r="H2455" s="239"/>
      <c r="I2455" s="239"/>
    </row>
    <row r="2456" spans="1:9" ht="17.25" thickBot="1">
      <c r="A2456" s="235"/>
      <c r="B2456" s="312"/>
      <c r="C2456" s="28" t="s">
        <v>11</v>
      </c>
      <c r="D2456" s="25"/>
      <c r="E2456" s="25"/>
      <c r="F2456" s="236"/>
      <c r="G2456" s="237"/>
      <c r="H2456" s="239"/>
      <c r="I2456" s="239"/>
    </row>
    <row r="2457" spans="1:9" ht="18" customHeight="1">
      <c r="A2457" s="233" t="s">
        <v>49</v>
      </c>
      <c r="B2457" s="312" t="s">
        <v>628</v>
      </c>
      <c r="C2457" s="33" t="s">
        <v>7</v>
      </c>
      <c r="D2457" s="34">
        <v>0.2</v>
      </c>
      <c r="E2457" s="34">
        <v>0</v>
      </c>
      <c r="F2457" s="236" t="s">
        <v>629</v>
      </c>
      <c r="G2457" s="237">
        <v>0</v>
      </c>
      <c r="H2457" s="238" t="s">
        <v>622</v>
      </c>
      <c r="I2457" s="239"/>
    </row>
    <row r="2458" spans="1:9">
      <c r="A2458" s="234"/>
      <c r="B2458" s="312"/>
      <c r="C2458" s="28" t="s">
        <v>8</v>
      </c>
      <c r="D2458" s="25">
        <v>0.2</v>
      </c>
      <c r="E2458" s="25">
        <v>0</v>
      </c>
      <c r="F2458" s="236"/>
      <c r="G2458" s="237"/>
      <c r="H2458" s="239"/>
      <c r="I2458" s="239"/>
    </row>
    <row r="2459" spans="1:9">
      <c r="A2459" s="234"/>
      <c r="B2459" s="312"/>
      <c r="C2459" s="28" t="s">
        <v>9</v>
      </c>
      <c r="D2459" s="25"/>
      <c r="E2459" s="25"/>
      <c r="F2459" s="236"/>
      <c r="G2459" s="237"/>
      <c r="H2459" s="239"/>
      <c r="I2459" s="239"/>
    </row>
    <row r="2460" spans="1:9">
      <c r="A2460" s="234"/>
      <c r="B2460" s="312"/>
      <c r="C2460" s="28" t="s">
        <v>10</v>
      </c>
      <c r="D2460" s="25"/>
      <c r="E2460" s="25"/>
      <c r="F2460" s="236"/>
      <c r="G2460" s="237"/>
      <c r="H2460" s="239"/>
      <c r="I2460" s="239"/>
    </row>
    <row r="2461" spans="1:9" ht="17.25" thickBot="1">
      <c r="A2461" s="235"/>
      <c r="B2461" s="312"/>
      <c r="C2461" s="28" t="s">
        <v>11</v>
      </c>
      <c r="D2461" s="25"/>
      <c r="E2461" s="25"/>
      <c r="F2461" s="236"/>
      <c r="G2461" s="237"/>
      <c r="H2461" s="239"/>
      <c r="I2461" s="239"/>
    </row>
    <row r="2462" spans="1:9" ht="18" customHeight="1">
      <c r="A2462" s="233" t="s">
        <v>51</v>
      </c>
      <c r="B2462" s="312" t="s">
        <v>630</v>
      </c>
      <c r="C2462" s="33" t="s">
        <v>7</v>
      </c>
      <c r="D2462" s="34">
        <v>9.8000000000000004E-2</v>
      </c>
      <c r="E2462" s="34">
        <v>0</v>
      </c>
      <c r="F2462" s="236"/>
      <c r="G2462" s="237">
        <v>0</v>
      </c>
      <c r="H2462" s="238" t="s">
        <v>622</v>
      </c>
      <c r="I2462" s="239"/>
    </row>
    <row r="2463" spans="1:9">
      <c r="A2463" s="234"/>
      <c r="B2463" s="312"/>
      <c r="C2463" s="28" t="s">
        <v>8</v>
      </c>
      <c r="D2463" s="25">
        <v>9.8000000000000004E-2</v>
      </c>
      <c r="E2463" s="25">
        <v>0</v>
      </c>
      <c r="F2463" s="236"/>
      <c r="G2463" s="237"/>
      <c r="H2463" s="239"/>
      <c r="I2463" s="239"/>
    </row>
    <row r="2464" spans="1:9">
      <c r="A2464" s="234"/>
      <c r="B2464" s="312"/>
      <c r="C2464" s="28" t="s">
        <v>9</v>
      </c>
      <c r="D2464" s="25"/>
      <c r="E2464" s="25"/>
      <c r="F2464" s="236"/>
      <c r="G2464" s="237"/>
      <c r="H2464" s="239"/>
      <c r="I2464" s="239"/>
    </row>
    <row r="2465" spans="1:9">
      <c r="A2465" s="234"/>
      <c r="B2465" s="312"/>
      <c r="C2465" s="28" t="s">
        <v>10</v>
      </c>
      <c r="D2465" s="25"/>
      <c r="E2465" s="25"/>
      <c r="F2465" s="236"/>
      <c r="G2465" s="237"/>
      <c r="H2465" s="239"/>
      <c r="I2465" s="239"/>
    </row>
    <row r="2466" spans="1:9" ht="17.25" thickBot="1">
      <c r="A2466" s="235"/>
      <c r="B2466" s="312"/>
      <c r="C2466" s="75" t="s">
        <v>11</v>
      </c>
      <c r="D2466" s="136"/>
      <c r="E2466" s="136"/>
      <c r="F2466" s="236"/>
      <c r="G2466" s="237"/>
      <c r="H2466" s="239"/>
      <c r="I2466" s="239"/>
    </row>
    <row r="2467" spans="1:9" ht="18" customHeight="1" thickBot="1">
      <c r="A2467" s="257" t="s">
        <v>13</v>
      </c>
      <c r="B2467" s="233" t="s">
        <v>631</v>
      </c>
      <c r="C2467" s="677" t="s">
        <v>7</v>
      </c>
      <c r="D2467" s="678">
        <f>SUM(D2468:D2471)</f>
        <v>0.4</v>
      </c>
      <c r="E2467" s="676">
        <f>SUM(E2468:E2471)</f>
        <v>0.193</v>
      </c>
      <c r="F2467" s="260"/>
      <c r="G2467" s="260" t="s">
        <v>632</v>
      </c>
      <c r="H2467" s="263"/>
      <c r="I2467" s="264"/>
    </row>
    <row r="2468" spans="1:9" ht="18" thickBot="1">
      <c r="A2468" s="258"/>
      <c r="B2468" s="234"/>
      <c r="C2468" s="13" t="s">
        <v>8</v>
      </c>
      <c r="D2468" s="85">
        <f>SUM(D2473,D2478)</f>
        <v>0.4</v>
      </c>
      <c r="E2468" s="85">
        <f>SUM(E2473,E2478)</f>
        <v>0.193</v>
      </c>
      <c r="F2468" s="261"/>
      <c r="G2468" s="261"/>
      <c r="H2468" s="228"/>
      <c r="I2468" s="265"/>
    </row>
    <row r="2469" spans="1:9" ht="18" thickBot="1">
      <c r="A2469" s="258"/>
      <c r="B2469" s="234"/>
      <c r="C2469" s="13" t="s">
        <v>9</v>
      </c>
      <c r="D2469" s="85"/>
      <c r="E2469" s="86"/>
      <c r="F2469" s="261"/>
      <c r="G2469" s="261"/>
      <c r="H2469" s="228"/>
      <c r="I2469" s="265"/>
    </row>
    <row r="2470" spans="1:9" ht="18" thickBot="1">
      <c r="A2470" s="258"/>
      <c r="B2470" s="234"/>
      <c r="C2470" s="13" t="s">
        <v>10</v>
      </c>
      <c r="D2470" s="87"/>
      <c r="E2470" s="86"/>
      <c r="F2470" s="261"/>
      <c r="G2470" s="261"/>
      <c r="H2470" s="228"/>
      <c r="I2470" s="265"/>
    </row>
    <row r="2471" spans="1:9" ht="18" thickBot="1">
      <c r="A2471" s="259"/>
      <c r="B2471" s="235"/>
      <c r="C2471" s="13" t="s">
        <v>11</v>
      </c>
      <c r="D2471" s="87"/>
      <c r="E2471" s="86" t="s">
        <v>623</v>
      </c>
      <c r="F2471" s="262"/>
      <c r="G2471" s="262"/>
      <c r="H2471" s="266"/>
      <c r="I2471" s="267"/>
    </row>
    <row r="2472" spans="1:9" ht="52.5" customHeight="1">
      <c r="A2472" s="233" t="s">
        <v>67</v>
      </c>
      <c r="B2472" s="312" t="s">
        <v>633</v>
      </c>
      <c r="C2472" s="33" t="s">
        <v>7</v>
      </c>
      <c r="D2472" s="34">
        <v>0.255</v>
      </c>
      <c r="E2472" s="639">
        <v>4.8000000000000001E-2</v>
      </c>
      <c r="F2472" s="236" t="s">
        <v>634</v>
      </c>
      <c r="G2472" s="237" t="s">
        <v>635</v>
      </c>
      <c r="H2472" s="238"/>
      <c r="I2472" s="239"/>
    </row>
    <row r="2473" spans="1:9">
      <c r="A2473" s="234"/>
      <c r="B2473" s="312"/>
      <c r="C2473" s="28" t="s">
        <v>8</v>
      </c>
      <c r="D2473" s="25">
        <v>0.255</v>
      </c>
      <c r="E2473" s="640">
        <v>4.8000000000000001E-2</v>
      </c>
      <c r="F2473" s="236"/>
      <c r="G2473" s="237"/>
      <c r="H2473" s="239"/>
      <c r="I2473" s="239"/>
    </row>
    <row r="2474" spans="1:9">
      <c r="A2474" s="234"/>
      <c r="B2474" s="312"/>
      <c r="C2474" s="28" t="s">
        <v>9</v>
      </c>
      <c r="D2474" s="25"/>
      <c r="E2474" s="640"/>
      <c r="F2474" s="236"/>
      <c r="G2474" s="237"/>
      <c r="H2474" s="239"/>
      <c r="I2474" s="239"/>
    </row>
    <row r="2475" spans="1:9">
      <c r="A2475" s="234"/>
      <c r="B2475" s="312"/>
      <c r="C2475" s="28" t="s">
        <v>10</v>
      </c>
      <c r="D2475" s="25"/>
      <c r="E2475" s="25"/>
      <c r="F2475" s="236"/>
      <c r="G2475" s="237"/>
      <c r="H2475" s="239"/>
      <c r="I2475" s="239"/>
    </row>
    <row r="2476" spans="1:9" ht="17.25" thickBot="1">
      <c r="A2476" s="235"/>
      <c r="B2476" s="312"/>
      <c r="C2476" s="28" t="s">
        <v>11</v>
      </c>
      <c r="D2476" s="25"/>
      <c r="E2476" s="25"/>
      <c r="F2476" s="236"/>
      <c r="G2476" s="237"/>
      <c r="H2476" s="239"/>
      <c r="I2476" s="239"/>
    </row>
    <row r="2477" spans="1:9" ht="52.5" customHeight="1">
      <c r="A2477" s="233" t="s">
        <v>210</v>
      </c>
      <c r="B2477" s="312" t="s">
        <v>636</v>
      </c>
      <c r="C2477" s="33" t="s">
        <v>7</v>
      </c>
      <c r="D2477" s="34">
        <v>0.14499999999999999</v>
      </c>
      <c r="E2477" s="34">
        <v>0.14499999999999999</v>
      </c>
      <c r="F2477" s="236" t="s">
        <v>637</v>
      </c>
      <c r="G2477" s="237">
        <v>0.14499999999999999</v>
      </c>
      <c r="H2477" s="238"/>
      <c r="I2477" s="239"/>
    </row>
    <row r="2478" spans="1:9">
      <c r="A2478" s="234"/>
      <c r="B2478" s="312"/>
      <c r="C2478" s="28" t="s">
        <v>8</v>
      </c>
      <c r="D2478" s="25">
        <v>0.14499999999999999</v>
      </c>
      <c r="E2478" s="25">
        <v>0.14499999999999999</v>
      </c>
      <c r="F2478" s="236" t="s">
        <v>637</v>
      </c>
      <c r="G2478" s="237">
        <v>0.14499999999999999</v>
      </c>
      <c r="H2478" s="239"/>
      <c r="I2478" s="239"/>
    </row>
    <row r="2479" spans="1:9">
      <c r="A2479" s="234"/>
      <c r="B2479" s="312"/>
      <c r="C2479" s="28" t="s">
        <v>9</v>
      </c>
      <c r="D2479" s="25"/>
      <c r="E2479" s="25"/>
      <c r="F2479" s="236"/>
      <c r="G2479" s="237"/>
      <c r="H2479" s="239"/>
      <c r="I2479" s="239"/>
    </row>
    <row r="2480" spans="1:9">
      <c r="A2480" s="234"/>
      <c r="B2480" s="312"/>
      <c r="C2480" s="28" t="s">
        <v>10</v>
      </c>
      <c r="D2480" s="25"/>
      <c r="E2480" s="25"/>
      <c r="F2480" s="236"/>
      <c r="G2480" s="237"/>
      <c r="H2480" s="239"/>
      <c r="I2480" s="239"/>
    </row>
    <row r="2481" spans="1:9" ht="17.25" thickBot="1">
      <c r="A2481" s="235"/>
      <c r="B2481" s="312"/>
      <c r="C2481" s="28" t="s">
        <v>11</v>
      </c>
      <c r="D2481" s="25"/>
      <c r="E2481" s="25"/>
      <c r="F2481" s="236"/>
      <c r="G2481" s="237"/>
      <c r="H2481" s="239"/>
      <c r="I2481" s="239"/>
    </row>
    <row r="2482" spans="1:9" ht="17.25" thickBot="1">
      <c r="A2482" s="330" t="s">
        <v>443</v>
      </c>
      <c r="B2482" s="331"/>
      <c r="C2482" s="71" t="s">
        <v>7</v>
      </c>
      <c r="D2482" s="108">
        <f>SUM(D2483:D2486)</f>
        <v>1.6800000000000002</v>
      </c>
      <c r="E2482" s="108">
        <f>SUM(E2483:E2486)</f>
        <v>0.193</v>
      </c>
      <c r="F2482" s="12"/>
      <c r="G2482" s="12"/>
      <c r="H2482" s="308"/>
      <c r="I2482" s="309"/>
    </row>
    <row r="2483" spans="1:9" ht="17.25" thickBot="1">
      <c r="A2483" s="332"/>
      <c r="B2483" s="333"/>
      <c r="C2483" s="71" t="s">
        <v>8</v>
      </c>
      <c r="D2483" s="108">
        <f>SUM(D2443,D2468)</f>
        <v>1.6800000000000002</v>
      </c>
      <c r="E2483" s="108">
        <f>SUM(E2443,E2468)</f>
        <v>0.193</v>
      </c>
      <c r="F2483" s="12"/>
      <c r="G2483" s="12"/>
      <c r="H2483" s="308"/>
      <c r="I2483" s="309"/>
    </row>
    <row r="2484" spans="1:9" ht="17.25" thickBot="1">
      <c r="A2484" s="332"/>
      <c r="B2484" s="333"/>
      <c r="C2484" s="71" t="s">
        <v>9</v>
      </c>
      <c r="D2484" s="97"/>
      <c r="E2484" s="97"/>
      <c r="F2484" s="12"/>
      <c r="G2484" s="12"/>
      <c r="H2484" s="308"/>
      <c r="I2484" s="309"/>
    </row>
    <row r="2485" spans="1:9" ht="26.25" customHeight="1" thickBot="1">
      <c r="A2485" s="332"/>
      <c r="B2485" s="333"/>
      <c r="C2485" s="71" t="s">
        <v>10</v>
      </c>
      <c r="D2485" s="97"/>
      <c r="E2485" s="97"/>
      <c r="F2485" s="12"/>
      <c r="G2485" s="12"/>
      <c r="H2485" s="308"/>
      <c r="I2485" s="309"/>
    </row>
    <row r="2486" spans="1:9" ht="30.75" thickBot="1">
      <c r="A2486" s="334"/>
      <c r="B2486" s="335"/>
      <c r="C2486" s="71" t="s">
        <v>11</v>
      </c>
      <c r="D2486" s="97"/>
      <c r="E2486" s="97"/>
      <c r="F2486" s="12"/>
      <c r="G2486" s="12"/>
      <c r="H2486" s="308"/>
      <c r="I2486" s="309"/>
    </row>
    <row r="2487" spans="1:9">
      <c r="A2487" s="307" t="s">
        <v>640</v>
      </c>
      <c r="B2487" s="307"/>
      <c r="C2487" s="307"/>
      <c r="D2487" s="307"/>
      <c r="E2487" s="307"/>
      <c r="F2487" s="307"/>
      <c r="G2487" s="307"/>
      <c r="H2487" s="307"/>
      <c r="I2487" s="307"/>
    </row>
    <row r="2488" spans="1:9" ht="59.25" customHeight="1" thickBot="1">
      <c r="A2488" s="302" t="s">
        <v>641</v>
      </c>
      <c r="B2488" s="303"/>
      <c r="C2488" s="303"/>
      <c r="D2488" s="303"/>
      <c r="E2488" s="303"/>
      <c r="F2488" s="303"/>
      <c r="G2488" s="303"/>
      <c r="H2488" s="303"/>
      <c r="I2488" s="304"/>
    </row>
    <row r="2489" spans="1:9" ht="18" thickBot="1">
      <c r="A2489" s="2"/>
      <c r="B2489" s="66"/>
      <c r="C2489" s="62"/>
      <c r="D2489" s="63"/>
      <c r="E2489" s="63"/>
      <c r="F2489" s="70"/>
      <c r="G2489" s="70"/>
      <c r="H2489" s="308"/>
      <c r="I2489" s="309"/>
    </row>
    <row r="2490" spans="1:9" ht="18" thickBot="1">
      <c r="A2490" s="257" t="s">
        <v>6</v>
      </c>
      <c r="B2490" s="233" t="s">
        <v>642</v>
      </c>
      <c r="C2490" s="62" t="s">
        <v>7</v>
      </c>
      <c r="D2490" s="86">
        <f>SUM(D2491:D2494)</f>
        <v>250</v>
      </c>
      <c r="E2490" s="86">
        <f>SUM(E2491:E2494)</f>
        <v>25</v>
      </c>
      <c r="F2490" s="260"/>
      <c r="G2490" s="260">
        <v>0</v>
      </c>
      <c r="H2490" s="263" t="s">
        <v>622</v>
      </c>
      <c r="I2490" s="264"/>
    </row>
    <row r="2491" spans="1:9" ht="18" thickBot="1">
      <c r="A2491" s="258"/>
      <c r="B2491" s="234"/>
      <c r="C2491" s="62" t="s">
        <v>8</v>
      </c>
      <c r="D2491" s="85">
        <f>SUM(D2496,D2501)</f>
        <v>250</v>
      </c>
      <c r="E2491" s="85">
        <f>SUM(E2496,E2501)</f>
        <v>25</v>
      </c>
      <c r="F2491" s="261"/>
      <c r="G2491" s="261"/>
      <c r="H2491" s="228"/>
      <c r="I2491" s="265"/>
    </row>
    <row r="2492" spans="1:9" ht="18" thickBot="1">
      <c r="A2492" s="258"/>
      <c r="B2492" s="234"/>
      <c r="C2492" s="62" t="s">
        <v>9</v>
      </c>
      <c r="D2492" s="85"/>
      <c r="E2492" s="86"/>
      <c r="F2492" s="261"/>
      <c r="G2492" s="261"/>
      <c r="H2492" s="228"/>
      <c r="I2492" s="265"/>
    </row>
    <row r="2493" spans="1:9" ht="18" thickBot="1">
      <c r="A2493" s="258"/>
      <c r="B2493" s="234"/>
      <c r="C2493" s="62" t="s">
        <v>10</v>
      </c>
      <c r="D2493" s="87"/>
      <c r="E2493" s="86"/>
      <c r="F2493" s="261"/>
      <c r="G2493" s="261"/>
      <c r="H2493" s="228"/>
      <c r="I2493" s="265"/>
    </row>
    <row r="2494" spans="1:9" ht="18" thickBot="1">
      <c r="A2494" s="259"/>
      <c r="B2494" s="235"/>
      <c r="C2494" s="62" t="s">
        <v>11</v>
      </c>
      <c r="D2494" s="87"/>
      <c r="E2494" s="86" t="s">
        <v>623</v>
      </c>
      <c r="F2494" s="262"/>
      <c r="G2494" s="262"/>
      <c r="H2494" s="266"/>
      <c r="I2494" s="267"/>
    </row>
    <row r="2495" spans="1:9">
      <c r="A2495" s="233" t="s">
        <v>12</v>
      </c>
      <c r="B2495" s="312" t="s">
        <v>652</v>
      </c>
      <c r="C2495" s="33" t="s">
        <v>7</v>
      </c>
      <c r="D2495" s="34">
        <v>100</v>
      </c>
      <c r="E2495" s="34">
        <v>0</v>
      </c>
      <c r="F2495" s="236" t="s">
        <v>625</v>
      </c>
      <c r="G2495" s="237">
        <v>0</v>
      </c>
      <c r="H2495" s="238" t="s">
        <v>622</v>
      </c>
      <c r="I2495" s="239"/>
    </row>
    <row r="2496" spans="1:9">
      <c r="A2496" s="234"/>
      <c r="B2496" s="312"/>
      <c r="C2496" s="64" t="s">
        <v>8</v>
      </c>
      <c r="D2496" s="25">
        <v>100</v>
      </c>
      <c r="E2496" s="25">
        <v>0</v>
      </c>
      <c r="F2496" s="236"/>
      <c r="G2496" s="237"/>
      <c r="H2496" s="239"/>
      <c r="I2496" s="239"/>
    </row>
    <row r="2497" spans="1:9">
      <c r="A2497" s="234"/>
      <c r="B2497" s="312"/>
      <c r="C2497" s="64" t="s">
        <v>9</v>
      </c>
      <c r="D2497" s="25"/>
      <c r="E2497" s="25"/>
      <c r="F2497" s="236"/>
      <c r="G2497" s="237"/>
      <c r="H2497" s="239"/>
      <c r="I2497" s="239"/>
    </row>
    <row r="2498" spans="1:9">
      <c r="A2498" s="234"/>
      <c r="B2498" s="312"/>
      <c r="C2498" s="64" t="s">
        <v>10</v>
      </c>
      <c r="D2498" s="25"/>
      <c r="E2498" s="25"/>
      <c r="F2498" s="236"/>
      <c r="G2498" s="237"/>
      <c r="H2498" s="239"/>
      <c r="I2498" s="239"/>
    </row>
    <row r="2499" spans="1:9" ht="17.25" thickBot="1">
      <c r="A2499" s="235"/>
      <c r="B2499" s="312"/>
      <c r="C2499" s="64" t="s">
        <v>11</v>
      </c>
      <c r="D2499" s="25"/>
      <c r="E2499" s="25"/>
      <c r="F2499" s="236"/>
      <c r="G2499" s="237"/>
      <c r="H2499" s="239"/>
      <c r="I2499" s="239"/>
    </row>
    <row r="2500" spans="1:9">
      <c r="A2500" s="233" t="s">
        <v>47</v>
      </c>
      <c r="B2500" s="312" t="s">
        <v>653</v>
      </c>
      <c r="C2500" s="33" t="s">
        <v>7</v>
      </c>
      <c r="D2500" s="34">
        <v>150</v>
      </c>
      <c r="E2500" s="34">
        <v>25</v>
      </c>
      <c r="F2500" s="236"/>
      <c r="G2500" s="237">
        <v>0</v>
      </c>
      <c r="H2500" s="238" t="s">
        <v>622</v>
      </c>
      <c r="I2500" s="239"/>
    </row>
    <row r="2501" spans="1:9">
      <c r="A2501" s="234"/>
      <c r="B2501" s="312"/>
      <c r="C2501" s="64" t="s">
        <v>8</v>
      </c>
      <c r="D2501" s="25">
        <v>150</v>
      </c>
      <c r="E2501" s="25">
        <v>25</v>
      </c>
      <c r="F2501" s="236"/>
      <c r="G2501" s="237"/>
      <c r="H2501" s="239"/>
      <c r="I2501" s="239"/>
    </row>
    <row r="2502" spans="1:9">
      <c r="A2502" s="234"/>
      <c r="B2502" s="312"/>
      <c r="C2502" s="64" t="s">
        <v>9</v>
      </c>
      <c r="D2502" s="25"/>
      <c r="E2502" s="25"/>
      <c r="F2502" s="236"/>
      <c r="G2502" s="237"/>
      <c r="H2502" s="239"/>
      <c r="I2502" s="239"/>
    </row>
    <row r="2503" spans="1:9">
      <c r="A2503" s="234"/>
      <c r="B2503" s="312"/>
      <c r="C2503" s="64" t="s">
        <v>10</v>
      </c>
      <c r="D2503" s="25"/>
      <c r="E2503" s="25"/>
      <c r="F2503" s="236"/>
      <c r="G2503" s="237"/>
      <c r="H2503" s="239"/>
      <c r="I2503" s="239"/>
    </row>
    <row r="2504" spans="1:9" ht="17.25" thickBot="1">
      <c r="A2504" s="235"/>
      <c r="B2504" s="312"/>
      <c r="C2504" s="64" t="s">
        <v>11</v>
      </c>
      <c r="D2504" s="25"/>
      <c r="E2504" s="25"/>
      <c r="F2504" s="236"/>
      <c r="G2504" s="237"/>
      <c r="H2504" s="239"/>
      <c r="I2504" s="239"/>
    </row>
    <row r="2505" spans="1:9" ht="18" thickBot="1">
      <c r="A2505" s="257" t="s">
        <v>13</v>
      </c>
      <c r="B2505" s="233" t="s">
        <v>643</v>
      </c>
      <c r="C2505" s="33" t="s">
        <v>7</v>
      </c>
      <c r="D2505" s="85">
        <f>SUM(D2506:D2509)</f>
        <v>321.60000000000002</v>
      </c>
      <c r="E2505" s="85">
        <f>SUM(E2506:E2509)</f>
        <v>29.2</v>
      </c>
      <c r="F2505" s="260"/>
      <c r="G2505" s="260" t="s">
        <v>632</v>
      </c>
      <c r="H2505" s="263"/>
      <c r="I2505" s="264"/>
    </row>
    <row r="2506" spans="1:9" ht="18" thickBot="1">
      <c r="A2506" s="258"/>
      <c r="B2506" s="234"/>
      <c r="C2506" s="62" t="s">
        <v>8</v>
      </c>
      <c r="D2506" s="85">
        <f>SUM(D2511,D2516)</f>
        <v>321.60000000000002</v>
      </c>
      <c r="E2506" s="85">
        <f>SUM(E2511,E2516)</f>
        <v>29.2</v>
      </c>
      <c r="F2506" s="261"/>
      <c r="G2506" s="261"/>
      <c r="H2506" s="228"/>
      <c r="I2506" s="265"/>
    </row>
    <row r="2507" spans="1:9" ht="18" thickBot="1">
      <c r="A2507" s="258"/>
      <c r="B2507" s="234"/>
      <c r="C2507" s="62" t="s">
        <v>9</v>
      </c>
      <c r="D2507" s="85"/>
      <c r="E2507" s="86"/>
      <c r="F2507" s="261"/>
      <c r="G2507" s="261"/>
      <c r="H2507" s="228"/>
      <c r="I2507" s="265"/>
    </row>
    <row r="2508" spans="1:9" ht="18" thickBot="1">
      <c r="A2508" s="258"/>
      <c r="B2508" s="234"/>
      <c r="C2508" s="62" t="s">
        <v>10</v>
      </c>
      <c r="D2508" s="87"/>
      <c r="E2508" s="86"/>
      <c r="F2508" s="261"/>
      <c r="G2508" s="261"/>
      <c r="H2508" s="228"/>
      <c r="I2508" s="265"/>
    </row>
    <row r="2509" spans="1:9" ht="18" thickBot="1">
      <c r="A2509" s="259"/>
      <c r="B2509" s="235"/>
      <c r="C2509" s="62" t="s">
        <v>11</v>
      </c>
      <c r="D2509" s="87"/>
      <c r="E2509" s="86" t="s">
        <v>623</v>
      </c>
      <c r="F2509" s="262"/>
      <c r="G2509" s="262"/>
      <c r="H2509" s="266"/>
      <c r="I2509" s="267"/>
    </row>
    <row r="2510" spans="1:9">
      <c r="A2510" s="233" t="s">
        <v>33</v>
      </c>
      <c r="B2510" s="312" t="s">
        <v>644</v>
      </c>
      <c r="C2510" s="33" t="s">
        <v>7</v>
      </c>
      <c r="D2510" s="34">
        <v>40</v>
      </c>
      <c r="E2510" s="106"/>
      <c r="F2510" s="236" t="s">
        <v>634</v>
      </c>
      <c r="G2510" s="237" t="s">
        <v>635</v>
      </c>
      <c r="H2510" s="238"/>
      <c r="I2510" s="239"/>
    </row>
    <row r="2511" spans="1:9">
      <c r="A2511" s="234"/>
      <c r="B2511" s="312"/>
      <c r="C2511" s="64" t="s">
        <v>8</v>
      </c>
      <c r="D2511" s="25">
        <v>40</v>
      </c>
      <c r="E2511" s="107"/>
      <c r="F2511" s="236"/>
      <c r="G2511" s="237"/>
      <c r="H2511" s="239"/>
      <c r="I2511" s="239"/>
    </row>
    <row r="2512" spans="1:9">
      <c r="A2512" s="234"/>
      <c r="B2512" s="312"/>
      <c r="C2512" s="64" t="s">
        <v>9</v>
      </c>
      <c r="D2512" s="25"/>
      <c r="E2512" s="25"/>
      <c r="F2512" s="236"/>
      <c r="G2512" s="237"/>
      <c r="H2512" s="239"/>
      <c r="I2512" s="239"/>
    </row>
    <row r="2513" spans="1:9">
      <c r="A2513" s="234"/>
      <c r="B2513" s="312"/>
      <c r="C2513" s="64" t="s">
        <v>10</v>
      </c>
      <c r="D2513" s="25"/>
      <c r="E2513" s="25"/>
      <c r="F2513" s="236"/>
      <c r="G2513" s="237"/>
      <c r="H2513" s="239"/>
      <c r="I2513" s="239"/>
    </row>
    <row r="2514" spans="1:9" ht="17.25" thickBot="1">
      <c r="A2514" s="235"/>
      <c r="B2514" s="312"/>
      <c r="C2514" s="64" t="s">
        <v>11</v>
      </c>
      <c r="D2514" s="25"/>
      <c r="E2514" s="25"/>
      <c r="F2514" s="236"/>
      <c r="G2514" s="237"/>
      <c r="H2514" s="239"/>
      <c r="I2514" s="239"/>
    </row>
    <row r="2515" spans="1:9">
      <c r="A2515" s="233" t="s">
        <v>65</v>
      </c>
      <c r="B2515" s="312" t="s">
        <v>645</v>
      </c>
      <c r="C2515" s="33" t="s">
        <v>7</v>
      </c>
      <c r="D2515" s="34">
        <v>281.60000000000002</v>
      </c>
      <c r="E2515" s="34">
        <v>29.2</v>
      </c>
      <c r="F2515" s="236" t="s">
        <v>637</v>
      </c>
      <c r="G2515" s="237">
        <v>0.14499999999999999</v>
      </c>
      <c r="H2515" s="238"/>
      <c r="I2515" s="239"/>
    </row>
    <row r="2516" spans="1:9">
      <c r="A2516" s="234"/>
      <c r="B2516" s="312"/>
      <c r="C2516" s="64" t="s">
        <v>8</v>
      </c>
      <c r="D2516" s="25">
        <v>281.60000000000002</v>
      </c>
      <c r="E2516" s="25">
        <v>29.2</v>
      </c>
      <c r="F2516" s="236" t="s">
        <v>637</v>
      </c>
      <c r="G2516" s="237">
        <v>0.14499999999999999</v>
      </c>
      <c r="H2516" s="239"/>
      <c r="I2516" s="239"/>
    </row>
    <row r="2517" spans="1:9">
      <c r="A2517" s="234"/>
      <c r="B2517" s="312"/>
      <c r="C2517" s="64" t="s">
        <v>9</v>
      </c>
      <c r="D2517" s="25"/>
      <c r="E2517" s="25"/>
      <c r="F2517" s="236"/>
      <c r="G2517" s="237"/>
      <c r="H2517" s="239"/>
      <c r="I2517" s="239"/>
    </row>
    <row r="2518" spans="1:9">
      <c r="A2518" s="234"/>
      <c r="B2518" s="312"/>
      <c r="C2518" s="64" t="s">
        <v>10</v>
      </c>
      <c r="D2518" s="25"/>
      <c r="E2518" s="25"/>
      <c r="F2518" s="236"/>
      <c r="G2518" s="237"/>
      <c r="H2518" s="239"/>
      <c r="I2518" s="239"/>
    </row>
    <row r="2519" spans="1:9" ht="17.25" thickBot="1">
      <c r="A2519" s="235"/>
      <c r="B2519" s="312"/>
      <c r="C2519" s="64" t="s">
        <v>11</v>
      </c>
      <c r="D2519" s="25"/>
      <c r="E2519" s="25"/>
      <c r="F2519" s="236"/>
      <c r="G2519" s="237"/>
      <c r="H2519" s="239"/>
      <c r="I2519" s="239"/>
    </row>
    <row r="2520" spans="1:9">
      <c r="A2520" s="233" t="s">
        <v>25</v>
      </c>
      <c r="B2520" s="312" t="s">
        <v>646</v>
      </c>
      <c r="C2520" s="33" t="s">
        <v>7</v>
      </c>
      <c r="D2520" s="34">
        <f>SUM(D2521:D2524)</f>
        <v>25053.5</v>
      </c>
      <c r="E2520" s="34">
        <f>SUM(E2521:E2524)</f>
        <v>9454</v>
      </c>
      <c r="F2520" s="236" t="s">
        <v>637</v>
      </c>
      <c r="G2520" s="237">
        <v>0.14499999999999999</v>
      </c>
      <c r="H2520" s="238"/>
      <c r="I2520" s="239"/>
    </row>
    <row r="2521" spans="1:9">
      <c r="A2521" s="234"/>
      <c r="B2521" s="312"/>
      <c r="C2521" s="64" t="s">
        <v>8</v>
      </c>
      <c r="D2521" s="25">
        <f>SUM(D2526,D2531,D2536,D2541)</f>
        <v>25053.5</v>
      </c>
      <c r="E2521" s="25">
        <f>SUM(E2526,E2531,E2536,E2541)</f>
        <v>9454</v>
      </c>
      <c r="F2521" s="236" t="s">
        <v>637</v>
      </c>
      <c r="G2521" s="237">
        <v>0.14499999999999999</v>
      </c>
      <c r="H2521" s="239"/>
      <c r="I2521" s="239"/>
    </row>
    <row r="2522" spans="1:9">
      <c r="A2522" s="234"/>
      <c r="B2522" s="312"/>
      <c r="C2522" s="64" t="s">
        <v>9</v>
      </c>
      <c r="D2522" s="25"/>
      <c r="E2522" s="25"/>
      <c r="F2522" s="236"/>
      <c r="G2522" s="237"/>
      <c r="H2522" s="239"/>
      <c r="I2522" s="239"/>
    </row>
    <row r="2523" spans="1:9">
      <c r="A2523" s="234"/>
      <c r="B2523" s="312"/>
      <c r="C2523" s="64" t="s">
        <v>10</v>
      </c>
      <c r="D2523" s="25"/>
      <c r="E2523" s="25"/>
      <c r="F2523" s="236"/>
      <c r="G2523" s="237"/>
      <c r="H2523" s="239"/>
      <c r="I2523" s="239"/>
    </row>
    <row r="2524" spans="1:9" ht="17.25" thickBot="1">
      <c r="A2524" s="235"/>
      <c r="B2524" s="312"/>
      <c r="C2524" s="64" t="s">
        <v>11</v>
      </c>
      <c r="D2524" s="25"/>
      <c r="E2524" s="25"/>
      <c r="F2524" s="236"/>
      <c r="G2524" s="237"/>
      <c r="H2524" s="239"/>
      <c r="I2524" s="239"/>
    </row>
    <row r="2525" spans="1:9">
      <c r="A2525" s="233" t="s">
        <v>70</v>
      </c>
      <c r="B2525" s="312" t="s">
        <v>647</v>
      </c>
      <c r="C2525" s="33" t="s">
        <v>7</v>
      </c>
      <c r="D2525" s="25">
        <v>19778.599999999999</v>
      </c>
      <c r="E2525" s="25">
        <v>8660.7000000000007</v>
      </c>
      <c r="F2525" s="236" t="s">
        <v>637</v>
      </c>
      <c r="G2525" s="237">
        <v>0.14499999999999999</v>
      </c>
      <c r="H2525" s="238"/>
      <c r="I2525" s="239"/>
    </row>
    <row r="2526" spans="1:9">
      <c r="A2526" s="234"/>
      <c r="B2526" s="312"/>
      <c r="C2526" s="64" t="s">
        <v>8</v>
      </c>
      <c r="D2526" s="25">
        <v>19778.599999999999</v>
      </c>
      <c r="E2526" s="25">
        <v>8660.7000000000007</v>
      </c>
      <c r="F2526" s="236" t="s">
        <v>637</v>
      </c>
      <c r="G2526" s="237">
        <v>0.14499999999999999</v>
      </c>
      <c r="H2526" s="239"/>
      <c r="I2526" s="239"/>
    </row>
    <row r="2527" spans="1:9">
      <c r="A2527" s="234"/>
      <c r="B2527" s="312"/>
      <c r="C2527" s="64" t="s">
        <v>9</v>
      </c>
      <c r="D2527" s="25"/>
      <c r="E2527" s="25"/>
      <c r="F2527" s="236"/>
      <c r="G2527" s="237"/>
      <c r="H2527" s="239"/>
      <c r="I2527" s="239"/>
    </row>
    <row r="2528" spans="1:9">
      <c r="A2528" s="234"/>
      <c r="B2528" s="312"/>
      <c r="C2528" s="64" t="s">
        <v>10</v>
      </c>
      <c r="D2528" s="25"/>
      <c r="E2528" s="25"/>
      <c r="F2528" s="236"/>
      <c r="G2528" s="237"/>
      <c r="H2528" s="239"/>
      <c r="I2528" s="239"/>
    </row>
    <row r="2529" spans="1:9" ht="17.25" thickBot="1">
      <c r="A2529" s="235"/>
      <c r="B2529" s="312"/>
      <c r="C2529" s="64" t="s">
        <v>11</v>
      </c>
      <c r="D2529" s="25"/>
      <c r="E2529" s="25"/>
      <c r="F2529" s="236"/>
      <c r="G2529" s="237"/>
      <c r="H2529" s="239"/>
      <c r="I2529" s="239"/>
    </row>
    <row r="2530" spans="1:9">
      <c r="A2530" s="233" t="s">
        <v>73</v>
      </c>
      <c r="B2530" s="312" t="s">
        <v>648</v>
      </c>
      <c r="C2530" s="33" t="s">
        <v>7</v>
      </c>
      <c r="D2530" s="34">
        <v>4082.7</v>
      </c>
      <c r="E2530" s="34">
        <v>556.4</v>
      </c>
      <c r="F2530" s="236" t="s">
        <v>637</v>
      </c>
      <c r="G2530" s="237">
        <v>0.14499999999999999</v>
      </c>
      <c r="H2530" s="238"/>
      <c r="I2530" s="239"/>
    </row>
    <row r="2531" spans="1:9">
      <c r="A2531" s="234"/>
      <c r="B2531" s="312"/>
      <c r="C2531" s="64" t="s">
        <v>8</v>
      </c>
      <c r="D2531" s="25">
        <v>4082.7</v>
      </c>
      <c r="E2531" s="25">
        <v>556.4</v>
      </c>
      <c r="F2531" s="236" t="s">
        <v>637</v>
      </c>
      <c r="G2531" s="237">
        <v>0.14499999999999999</v>
      </c>
      <c r="H2531" s="239"/>
      <c r="I2531" s="239"/>
    </row>
    <row r="2532" spans="1:9">
      <c r="A2532" s="234"/>
      <c r="B2532" s="312"/>
      <c r="C2532" s="64" t="s">
        <v>9</v>
      </c>
      <c r="D2532" s="25"/>
      <c r="E2532" s="25"/>
      <c r="F2532" s="236"/>
      <c r="G2532" s="237"/>
      <c r="H2532" s="239"/>
      <c r="I2532" s="239"/>
    </row>
    <row r="2533" spans="1:9">
      <c r="A2533" s="234"/>
      <c r="B2533" s="312"/>
      <c r="C2533" s="64" t="s">
        <v>10</v>
      </c>
      <c r="D2533" s="25"/>
      <c r="E2533" s="25"/>
      <c r="F2533" s="236"/>
      <c r="G2533" s="237"/>
      <c r="H2533" s="239"/>
      <c r="I2533" s="239"/>
    </row>
    <row r="2534" spans="1:9" ht="17.25" thickBot="1">
      <c r="A2534" s="235"/>
      <c r="B2534" s="312"/>
      <c r="C2534" s="64" t="s">
        <v>11</v>
      </c>
      <c r="D2534" s="25"/>
      <c r="E2534" s="25"/>
      <c r="F2534" s="236"/>
      <c r="G2534" s="237"/>
      <c r="H2534" s="239"/>
      <c r="I2534" s="239"/>
    </row>
    <row r="2535" spans="1:9">
      <c r="A2535" s="233" t="s">
        <v>229</v>
      </c>
      <c r="B2535" s="312" t="s">
        <v>649</v>
      </c>
      <c r="C2535" s="33" t="s">
        <v>7</v>
      </c>
      <c r="D2535" s="34">
        <v>406</v>
      </c>
      <c r="E2535" s="34">
        <v>60.5</v>
      </c>
      <c r="F2535" s="236" t="s">
        <v>637</v>
      </c>
      <c r="G2535" s="237">
        <v>0.14499999999999999</v>
      </c>
      <c r="H2535" s="238"/>
      <c r="I2535" s="239"/>
    </row>
    <row r="2536" spans="1:9">
      <c r="A2536" s="234"/>
      <c r="B2536" s="312"/>
      <c r="C2536" s="64" t="s">
        <v>8</v>
      </c>
      <c r="D2536" s="34">
        <v>406</v>
      </c>
      <c r="E2536" s="34">
        <v>60.5</v>
      </c>
      <c r="F2536" s="236" t="s">
        <v>637</v>
      </c>
      <c r="G2536" s="237">
        <v>0.14499999999999999</v>
      </c>
      <c r="H2536" s="239"/>
      <c r="I2536" s="239"/>
    </row>
    <row r="2537" spans="1:9">
      <c r="A2537" s="234"/>
      <c r="B2537" s="312"/>
      <c r="C2537" s="64" t="s">
        <v>9</v>
      </c>
      <c r="D2537" s="25"/>
      <c r="E2537" s="25"/>
      <c r="F2537" s="236"/>
      <c r="G2537" s="237"/>
      <c r="H2537" s="239"/>
      <c r="I2537" s="239"/>
    </row>
    <row r="2538" spans="1:9">
      <c r="A2538" s="234"/>
      <c r="B2538" s="312"/>
      <c r="C2538" s="64" t="s">
        <v>10</v>
      </c>
      <c r="D2538" s="25"/>
      <c r="E2538" s="25"/>
      <c r="F2538" s="236"/>
      <c r="G2538" s="237"/>
      <c r="H2538" s="239"/>
      <c r="I2538" s="239"/>
    </row>
    <row r="2539" spans="1:9" ht="17.25" thickBot="1">
      <c r="A2539" s="235"/>
      <c r="B2539" s="312"/>
      <c r="C2539" s="64" t="s">
        <v>11</v>
      </c>
      <c r="D2539" s="25"/>
      <c r="E2539" s="25"/>
      <c r="F2539" s="236"/>
      <c r="G2539" s="237"/>
      <c r="H2539" s="239"/>
      <c r="I2539" s="239"/>
    </row>
    <row r="2540" spans="1:9">
      <c r="A2540" s="233" t="s">
        <v>234</v>
      </c>
      <c r="B2540" s="312" t="s">
        <v>650</v>
      </c>
      <c r="C2540" s="33" t="s">
        <v>7</v>
      </c>
      <c r="D2540" s="34">
        <v>786.2</v>
      </c>
      <c r="E2540" s="34">
        <v>176.4</v>
      </c>
      <c r="F2540" s="236" t="s">
        <v>637</v>
      </c>
      <c r="G2540" s="237">
        <v>0.14499999999999999</v>
      </c>
      <c r="H2540" s="238"/>
      <c r="I2540" s="239"/>
    </row>
    <row r="2541" spans="1:9">
      <c r="A2541" s="234"/>
      <c r="B2541" s="312"/>
      <c r="C2541" s="64" t="s">
        <v>8</v>
      </c>
      <c r="D2541" s="34">
        <v>786.2</v>
      </c>
      <c r="E2541" s="34">
        <v>176.4</v>
      </c>
      <c r="F2541" s="236" t="s">
        <v>637</v>
      </c>
      <c r="G2541" s="237">
        <v>0.14499999999999999</v>
      </c>
      <c r="H2541" s="239"/>
      <c r="I2541" s="239"/>
    </row>
    <row r="2542" spans="1:9">
      <c r="A2542" s="234"/>
      <c r="B2542" s="312"/>
      <c r="C2542" s="64" t="s">
        <v>9</v>
      </c>
      <c r="D2542" s="25"/>
      <c r="E2542" s="25"/>
      <c r="F2542" s="236"/>
      <c r="G2542" s="237"/>
      <c r="H2542" s="239"/>
      <c r="I2542" s="239"/>
    </row>
    <row r="2543" spans="1:9">
      <c r="A2543" s="234"/>
      <c r="B2543" s="312"/>
      <c r="C2543" s="64" t="s">
        <v>10</v>
      </c>
      <c r="D2543" s="25"/>
      <c r="E2543" s="25"/>
      <c r="F2543" s="236"/>
      <c r="G2543" s="237"/>
      <c r="H2543" s="239"/>
      <c r="I2543" s="239"/>
    </row>
    <row r="2544" spans="1:9" ht="17.25" thickBot="1">
      <c r="A2544" s="235"/>
      <c r="B2544" s="312"/>
      <c r="C2544" s="64" t="s">
        <v>11</v>
      </c>
      <c r="D2544" s="25"/>
      <c r="E2544" s="25"/>
      <c r="F2544" s="236"/>
      <c r="G2544" s="237"/>
      <c r="H2544" s="239"/>
      <c r="I2544" s="239"/>
    </row>
    <row r="2545" spans="1:9">
      <c r="A2545" s="233" t="s">
        <v>29</v>
      </c>
      <c r="B2545" s="312" t="s">
        <v>651</v>
      </c>
      <c r="C2545" s="33" t="s">
        <v>7</v>
      </c>
      <c r="D2545" s="34">
        <v>653.9</v>
      </c>
      <c r="E2545" s="34">
        <v>290.2</v>
      </c>
      <c r="F2545" s="236" t="s">
        <v>637</v>
      </c>
      <c r="G2545" s="237">
        <v>0.14499999999999999</v>
      </c>
      <c r="H2545" s="238"/>
      <c r="I2545" s="239"/>
    </row>
    <row r="2546" spans="1:9">
      <c r="A2546" s="234"/>
      <c r="B2546" s="312"/>
      <c r="C2546" s="64" t="s">
        <v>8</v>
      </c>
      <c r="D2546" s="25">
        <v>653.9</v>
      </c>
      <c r="E2546" s="25">
        <v>290.2</v>
      </c>
      <c r="F2546" s="236" t="s">
        <v>637</v>
      </c>
      <c r="G2546" s="237">
        <v>0.14499999999999999</v>
      </c>
      <c r="H2546" s="239"/>
      <c r="I2546" s="239"/>
    </row>
    <row r="2547" spans="1:9">
      <c r="A2547" s="234"/>
      <c r="B2547" s="312"/>
      <c r="C2547" s="64" t="s">
        <v>9</v>
      </c>
      <c r="D2547" s="25"/>
      <c r="E2547" s="25"/>
      <c r="F2547" s="236"/>
      <c r="G2547" s="237"/>
      <c r="H2547" s="239"/>
      <c r="I2547" s="239"/>
    </row>
    <row r="2548" spans="1:9">
      <c r="A2548" s="234"/>
      <c r="B2548" s="312"/>
      <c r="C2548" s="64" t="s">
        <v>10</v>
      </c>
      <c r="D2548" s="25"/>
      <c r="E2548" s="25"/>
      <c r="F2548" s="236"/>
      <c r="G2548" s="237"/>
      <c r="H2548" s="239"/>
      <c r="I2548" s="239"/>
    </row>
    <row r="2549" spans="1:9" ht="17.25" thickBot="1">
      <c r="A2549" s="235"/>
      <c r="B2549" s="312"/>
      <c r="C2549" s="64" t="s">
        <v>11</v>
      </c>
      <c r="D2549" s="25"/>
      <c r="E2549" s="25"/>
      <c r="F2549" s="236"/>
      <c r="G2549" s="237"/>
      <c r="H2549" s="239"/>
      <c r="I2549" s="239"/>
    </row>
    <row r="2550" spans="1:9" ht="17.25" thickBot="1">
      <c r="A2550" s="330" t="s">
        <v>443</v>
      </c>
      <c r="B2550" s="331"/>
      <c r="C2550" s="71" t="s">
        <v>7</v>
      </c>
      <c r="D2550" s="108">
        <f>SUM(D2551:D2554)</f>
        <v>26279</v>
      </c>
      <c r="E2550" s="108">
        <f>SUM(E2551:E2554)</f>
        <v>9798.4000000000015</v>
      </c>
      <c r="F2550" s="70"/>
      <c r="G2550" s="70"/>
      <c r="H2550" s="308"/>
      <c r="I2550" s="309"/>
    </row>
    <row r="2551" spans="1:9" ht="17.25" thickBot="1">
      <c r="A2551" s="332"/>
      <c r="B2551" s="333"/>
      <c r="C2551" s="71" t="s">
        <v>8</v>
      </c>
      <c r="D2551" s="108">
        <f>SUM(D2491,D2506,D2521,D2546)</f>
        <v>26279</v>
      </c>
      <c r="E2551" s="108">
        <f>SUM(E2491,E2506,E2521,E2546)</f>
        <v>9798.4000000000015</v>
      </c>
      <c r="F2551" s="70"/>
      <c r="G2551" s="70"/>
      <c r="H2551" s="308"/>
      <c r="I2551" s="309"/>
    </row>
    <row r="2552" spans="1:9" ht="17.25" thickBot="1">
      <c r="A2552" s="332"/>
      <c r="B2552" s="333"/>
      <c r="C2552" s="71" t="s">
        <v>9</v>
      </c>
      <c r="D2552" s="97"/>
      <c r="E2552" s="97"/>
      <c r="F2552" s="70"/>
      <c r="G2552" s="70"/>
      <c r="H2552" s="308"/>
      <c r="I2552" s="309"/>
    </row>
    <row r="2553" spans="1:9" ht="17.25" thickBot="1">
      <c r="A2553" s="332"/>
      <c r="B2553" s="333"/>
      <c r="C2553" s="71" t="s">
        <v>10</v>
      </c>
      <c r="D2553" s="97"/>
      <c r="E2553" s="97"/>
      <c r="F2553" s="70"/>
      <c r="G2553" s="70"/>
      <c r="H2553" s="308"/>
      <c r="I2553" s="309"/>
    </row>
    <row r="2554" spans="1:9" ht="30.75" thickBot="1">
      <c r="A2554" s="334"/>
      <c r="B2554" s="335"/>
      <c r="C2554" s="71" t="s">
        <v>11</v>
      </c>
      <c r="D2554" s="97"/>
      <c r="E2554" s="97"/>
      <c r="F2554" s="70"/>
      <c r="G2554" s="70"/>
      <c r="H2554" s="308"/>
      <c r="I2554" s="309"/>
    </row>
    <row r="2555" spans="1:9">
      <c r="A2555" s="305" t="s">
        <v>912</v>
      </c>
      <c r="B2555" s="306"/>
      <c r="C2555" s="306"/>
      <c r="D2555" s="306"/>
      <c r="E2555" s="306"/>
      <c r="F2555" s="306"/>
      <c r="G2555" s="306"/>
      <c r="H2555" s="306"/>
      <c r="I2555" s="306"/>
    </row>
    <row r="2556" spans="1:9" ht="16.5" customHeight="1">
      <c r="A2556" s="327" t="s">
        <v>913</v>
      </c>
      <c r="B2556" s="328"/>
      <c r="C2556" s="328"/>
      <c r="D2556" s="328"/>
      <c r="E2556" s="328"/>
      <c r="F2556" s="328"/>
      <c r="G2556" s="328"/>
      <c r="H2556" s="328"/>
      <c r="I2556" s="329"/>
    </row>
    <row r="2557" spans="1:9" ht="18" thickBot="1">
      <c r="A2557" s="302" t="s">
        <v>914</v>
      </c>
      <c r="B2557" s="303"/>
      <c r="C2557" s="303"/>
      <c r="D2557" s="303"/>
      <c r="E2557" s="303"/>
      <c r="F2557" s="303"/>
      <c r="G2557" s="303"/>
      <c r="H2557" s="303"/>
      <c r="I2557" s="304"/>
    </row>
    <row r="2558" spans="1:9" ht="18" customHeight="1" thickBot="1">
      <c r="A2558" s="655" t="s">
        <v>1255</v>
      </c>
      <c r="B2558" s="656"/>
      <c r="C2558" s="656"/>
      <c r="D2558" s="656"/>
      <c r="E2558" s="656"/>
      <c r="F2558" s="656"/>
      <c r="G2558" s="656"/>
      <c r="H2558" s="656"/>
      <c r="I2558" s="657"/>
    </row>
    <row r="2559" spans="1:9" ht="18" customHeight="1">
      <c r="A2559" s="233" t="s">
        <v>6</v>
      </c>
      <c r="B2559" s="312" t="s">
        <v>915</v>
      </c>
      <c r="C2559" s="33" t="s">
        <v>7</v>
      </c>
      <c r="D2559" s="34">
        <v>0</v>
      </c>
      <c r="E2559" s="34">
        <v>0</v>
      </c>
      <c r="F2559" s="236"/>
      <c r="G2559" s="237"/>
      <c r="H2559" s="238"/>
      <c r="I2559" s="239"/>
    </row>
    <row r="2560" spans="1:9">
      <c r="A2560" s="234"/>
      <c r="B2560" s="312"/>
      <c r="C2560" s="102" t="s">
        <v>8</v>
      </c>
      <c r="D2560" s="25"/>
      <c r="E2560" s="25"/>
      <c r="F2560" s="236"/>
      <c r="G2560" s="237"/>
      <c r="H2560" s="239"/>
      <c r="I2560" s="239"/>
    </row>
    <row r="2561" spans="1:9">
      <c r="A2561" s="234"/>
      <c r="B2561" s="312"/>
      <c r="C2561" s="102" t="s">
        <v>9</v>
      </c>
      <c r="D2561" s="25"/>
      <c r="E2561" s="25"/>
      <c r="F2561" s="236"/>
      <c r="G2561" s="237"/>
      <c r="H2561" s="239"/>
      <c r="I2561" s="239"/>
    </row>
    <row r="2562" spans="1:9">
      <c r="A2562" s="234"/>
      <c r="B2562" s="312"/>
      <c r="C2562" s="102" t="s">
        <v>10</v>
      </c>
      <c r="D2562" s="25"/>
      <c r="E2562" s="25"/>
      <c r="F2562" s="236"/>
      <c r="G2562" s="237"/>
      <c r="H2562" s="239"/>
      <c r="I2562" s="239"/>
    </row>
    <row r="2563" spans="1:9" ht="16.5" customHeight="1" thickBot="1">
      <c r="A2563" s="235"/>
      <c r="B2563" s="312"/>
      <c r="C2563" s="102" t="s">
        <v>11</v>
      </c>
      <c r="D2563" s="25"/>
      <c r="E2563" s="25"/>
      <c r="F2563" s="236"/>
      <c r="G2563" s="237"/>
      <c r="H2563" s="239"/>
      <c r="I2563" s="239"/>
    </row>
    <row r="2564" spans="1:9" ht="16.5" customHeight="1">
      <c r="A2564" s="233" t="s">
        <v>12</v>
      </c>
      <c r="B2564" s="312" t="s">
        <v>916</v>
      </c>
      <c r="C2564" s="33" t="s">
        <v>7</v>
      </c>
      <c r="D2564" s="34"/>
      <c r="E2564" s="34"/>
      <c r="F2564" s="236"/>
      <c r="G2564" s="237"/>
      <c r="H2564" s="238"/>
      <c r="I2564" s="239"/>
    </row>
    <row r="2565" spans="1:9" ht="16.5" customHeight="1">
      <c r="A2565" s="234"/>
      <c r="B2565" s="312"/>
      <c r="C2565" s="102" t="s">
        <v>8</v>
      </c>
      <c r="D2565" s="25"/>
      <c r="E2565" s="25"/>
      <c r="F2565" s="236"/>
      <c r="G2565" s="237"/>
      <c r="H2565" s="239"/>
      <c r="I2565" s="239"/>
    </row>
    <row r="2566" spans="1:9" ht="16.5" customHeight="1">
      <c r="A2566" s="234"/>
      <c r="B2566" s="312"/>
      <c r="C2566" s="102" t="s">
        <v>9</v>
      </c>
      <c r="D2566" s="25"/>
      <c r="E2566" s="25"/>
      <c r="F2566" s="236"/>
      <c r="G2566" s="237"/>
      <c r="H2566" s="239"/>
      <c r="I2566" s="239"/>
    </row>
    <row r="2567" spans="1:9" ht="17.25" customHeight="1">
      <c r="A2567" s="234"/>
      <c r="B2567" s="312"/>
      <c r="C2567" s="102" t="s">
        <v>10</v>
      </c>
      <c r="D2567" s="25"/>
      <c r="E2567" s="25"/>
      <c r="F2567" s="236"/>
      <c r="G2567" s="237"/>
      <c r="H2567" s="239"/>
      <c r="I2567" s="239"/>
    </row>
    <row r="2568" spans="1:9" ht="16.5" customHeight="1" thickBot="1">
      <c r="A2568" s="235"/>
      <c r="B2568" s="312"/>
      <c r="C2568" s="102" t="s">
        <v>11</v>
      </c>
      <c r="D2568" s="25"/>
      <c r="E2568" s="25"/>
      <c r="F2568" s="236"/>
      <c r="G2568" s="237"/>
      <c r="H2568" s="239"/>
      <c r="I2568" s="239"/>
    </row>
    <row r="2569" spans="1:9" ht="16.5" customHeight="1">
      <c r="A2569" s="233" t="s">
        <v>13</v>
      </c>
      <c r="B2569" s="312" t="s">
        <v>917</v>
      </c>
      <c r="C2569" s="33" t="s">
        <v>7</v>
      </c>
      <c r="D2569" s="34">
        <v>871</v>
      </c>
      <c r="E2569" s="34">
        <v>153</v>
      </c>
      <c r="F2569" s="236"/>
      <c r="G2569" s="237"/>
      <c r="H2569" s="238"/>
      <c r="I2569" s="239"/>
    </row>
    <row r="2570" spans="1:9" ht="16.5" customHeight="1">
      <c r="A2570" s="234"/>
      <c r="B2570" s="312"/>
      <c r="C2570" s="102" t="s">
        <v>8</v>
      </c>
      <c r="D2570" s="25">
        <v>871</v>
      </c>
      <c r="E2570" s="25">
        <v>153</v>
      </c>
      <c r="F2570" s="236"/>
      <c r="G2570" s="237"/>
      <c r="H2570" s="239"/>
      <c r="I2570" s="239"/>
    </row>
    <row r="2571" spans="1:9" ht="16.5" customHeight="1">
      <c r="A2571" s="234"/>
      <c r="B2571" s="312"/>
      <c r="C2571" s="102" t="s">
        <v>9</v>
      </c>
      <c r="D2571" s="25"/>
      <c r="E2571" s="25"/>
      <c r="F2571" s="236"/>
      <c r="G2571" s="237"/>
      <c r="H2571" s="239"/>
      <c r="I2571" s="239"/>
    </row>
    <row r="2572" spans="1:9" ht="17.25" customHeight="1">
      <c r="A2572" s="234"/>
      <c r="B2572" s="312"/>
      <c r="C2572" s="102" t="s">
        <v>10</v>
      </c>
      <c r="D2572" s="25"/>
      <c r="E2572" s="25"/>
      <c r="F2572" s="236"/>
      <c r="G2572" s="237"/>
      <c r="H2572" s="239"/>
      <c r="I2572" s="239"/>
    </row>
    <row r="2573" spans="1:9" ht="18" customHeight="1" thickBot="1">
      <c r="A2573" s="235"/>
      <c r="B2573" s="312"/>
      <c r="C2573" s="102" t="s">
        <v>11</v>
      </c>
      <c r="D2573" s="25"/>
      <c r="E2573" s="25"/>
      <c r="F2573" s="236"/>
      <c r="G2573" s="237"/>
      <c r="H2573" s="239"/>
      <c r="I2573" s="239"/>
    </row>
    <row r="2574" spans="1:9" ht="18" customHeight="1">
      <c r="A2574" s="233" t="s">
        <v>114</v>
      </c>
      <c r="B2574" s="312" t="s">
        <v>918</v>
      </c>
      <c r="C2574" s="33" t="s">
        <v>7</v>
      </c>
      <c r="D2574" s="34"/>
      <c r="E2574" s="34"/>
      <c r="F2574" s="236"/>
      <c r="G2574" s="237"/>
      <c r="H2574" s="238"/>
      <c r="I2574" s="239"/>
    </row>
    <row r="2575" spans="1:9">
      <c r="A2575" s="234"/>
      <c r="B2575" s="312"/>
      <c r="C2575" s="102" t="s">
        <v>8</v>
      </c>
      <c r="D2575" s="25"/>
      <c r="E2575" s="25"/>
      <c r="F2575" s="236"/>
      <c r="G2575" s="237"/>
      <c r="H2575" s="239"/>
      <c r="I2575" s="239"/>
    </row>
    <row r="2576" spans="1:9">
      <c r="A2576" s="234"/>
      <c r="B2576" s="312"/>
      <c r="C2576" s="102" t="s">
        <v>9</v>
      </c>
      <c r="D2576" s="25"/>
      <c r="E2576" s="25"/>
      <c r="F2576" s="236"/>
      <c r="G2576" s="237"/>
      <c r="H2576" s="239"/>
      <c r="I2576" s="239"/>
    </row>
    <row r="2577" spans="1:9">
      <c r="A2577" s="234"/>
      <c r="B2577" s="312"/>
      <c r="C2577" s="102" t="s">
        <v>10</v>
      </c>
      <c r="D2577" s="25"/>
      <c r="E2577" s="25"/>
      <c r="F2577" s="236"/>
      <c r="G2577" s="237"/>
      <c r="H2577" s="239"/>
      <c r="I2577" s="239"/>
    </row>
    <row r="2578" spans="1:9" ht="16.5" customHeight="1" thickBot="1">
      <c r="A2578" s="235"/>
      <c r="B2578" s="312"/>
      <c r="C2578" s="102" t="s">
        <v>11</v>
      </c>
      <c r="D2578" s="25"/>
      <c r="E2578" s="25"/>
      <c r="F2578" s="236"/>
      <c r="G2578" s="237"/>
      <c r="H2578" s="239"/>
      <c r="I2578" s="239"/>
    </row>
    <row r="2579" spans="1:9" ht="16.5" customHeight="1">
      <c r="A2579" s="233" t="s">
        <v>116</v>
      </c>
      <c r="B2579" s="312" t="s">
        <v>919</v>
      </c>
      <c r="C2579" s="33" t="s">
        <v>7</v>
      </c>
      <c r="D2579" s="25">
        <v>871</v>
      </c>
      <c r="E2579" s="25">
        <v>153</v>
      </c>
      <c r="F2579" s="236"/>
      <c r="G2579" s="237">
        <v>12</v>
      </c>
      <c r="H2579" s="238"/>
      <c r="I2579" s="239"/>
    </row>
    <row r="2580" spans="1:9" ht="16.5" customHeight="1">
      <c r="A2580" s="234"/>
      <c r="B2580" s="312"/>
      <c r="C2580" s="102" t="s">
        <v>8</v>
      </c>
      <c r="D2580" s="25">
        <v>871</v>
      </c>
      <c r="E2580" s="25">
        <v>153</v>
      </c>
      <c r="F2580" s="236"/>
      <c r="G2580" s="237"/>
      <c r="H2580" s="239"/>
      <c r="I2580" s="239"/>
    </row>
    <row r="2581" spans="1:9" ht="16.5" customHeight="1">
      <c r="A2581" s="234"/>
      <c r="B2581" s="312"/>
      <c r="C2581" s="102" t="s">
        <v>9</v>
      </c>
      <c r="D2581" s="25"/>
      <c r="E2581" s="25"/>
      <c r="F2581" s="236"/>
      <c r="G2581" s="237"/>
      <c r="H2581" s="239"/>
      <c r="I2581" s="239"/>
    </row>
    <row r="2582" spans="1:9" ht="17.25" customHeight="1">
      <c r="A2582" s="234"/>
      <c r="B2582" s="312"/>
      <c r="C2582" s="102" t="s">
        <v>10</v>
      </c>
      <c r="D2582" s="25"/>
      <c r="E2582" s="25"/>
      <c r="F2582" s="236"/>
      <c r="G2582" s="237"/>
      <c r="H2582" s="239"/>
      <c r="I2582" s="239"/>
    </row>
    <row r="2583" spans="1:9" ht="17.25" thickBot="1">
      <c r="A2583" s="235"/>
      <c r="B2583" s="312"/>
      <c r="C2583" s="102" t="s">
        <v>11</v>
      </c>
      <c r="D2583" s="25"/>
      <c r="E2583" s="25"/>
      <c r="F2583" s="236"/>
      <c r="G2583" s="237"/>
      <c r="H2583" s="239"/>
      <c r="I2583" s="239"/>
    </row>
    <row r="2584" spans="1:9" ht="18" customHeight="1">
      <c r="A2584" s="233" t="s">
        <v>120</v>
      </c>
      <c r="B2584" s="312" t="s">
        <v>920</v>
      </c>
      <c r="C2584" s="33" t="s">
        <v>7</v>
      </c>
      <c r="D2584" s="34"/>
      <c r="E2584" s="34"/>
      <c r="F2584" s="236"/>
      <c r="G2584" s="237"/>
      <c r="H2584" s="238"/>
      <c r="I2584" s="239"/>
    </row>
    <row r="2585" spans="1:9">
      <c r="A2585" s="234"/>
      <c r="B2585" s="312"/>
      <c r="C2585" s="102" t="s">
        <v>8</v>
      </c>
      <c r="D2585" s="25"/>
      <c r="E2585" s="25"/>
      <c r="F2585" s="236"/>
      <c r="G2585" s="237"/>
      <c r="H2585" s="239"/>
      <c r="I2585" s="239"/>
    </row>
    <row r="2586" spans="1:9">
      <c r="A2586" s="234"/>
      <c r="B2586" s="312"/>
      <c r="C2586" s="102" t="s">
        <v>9</v>
      </c>
      <c r="D2586" s="25"/>
      <c r="E2586" s="25"/>
      <c r="F2586" s="236"/>
      <c r="G2586" s="237"/>
      <c r="H2586" s="239"/>
      <c r="I2586" s="239"/>
    </row>
    <row r="2587" spans="1:9">
      <c r="A2587" s="234"/>
      <c r="B2587" s="312"/>
      <c r="C2587" s="102" t="s">
        <v>10</v>
      </c>
      <c r="D2587" s="25"/>
      <c r="E2587" s="25"/>
      <c r="F2587" s="236"/>
      <c r="G2587" s="237"/>
      <c r="H2587" s="239"/>
      <c r="I2587" s="239"/>
    </row>
    <row r="2588" spans="1:9" ht="17.25" customHeight="1" thickBot="1">
      <c r="A2588" s="235"/>
      <c r="B2588" s="312"/>
      <c r="C2588" s="102" t="s">
        <v>11</v>
      </c>
      <c r="D2588" s="25"/>
      <c r="E2588" s="25"/>
      <c r="F2588" s="236"/>
      <c r="G2588" s="237"/>
      <c r="H2588" s="239"/>
      <c r="I2588" s="239"/>
    </row>
    <row r="2589" spans="1:9" ht="18" customHeight="1">
      <c r="A2589" s="233" t="s">
        <v>921</v>
      </c>
      <c r="B2589" s="312" t="s">
        <v>922</v>
      </c>
      <c r="C2589" s="33" t="s">
        <v>7</v>
      </c>
      <c r="D2589" s="34"/>
      <c r="E2589" s="34"/>
      <c r="F2589" s="236"/>
      <c r="G2589" s="237"/>
      <c r="H2589" s="238"/>
      <c r="I2589" s="239"/>
    </row>
    <row r="2590" spans="1:9">
      <c r="A2590" s="234"/>
      <c r="B2590" s="312"/>
      <c r="C2590" s="102" t="s">
        <v>8</v>
      </c>
      <c r="D2590" s="25"/>
      <c r="E2590" s="25"/>
      <c r="F2590" s="236"/>
      <c r="G2590" s="237"/>
      <c r="H2590" s="239"/>
      <c r="I2590" s="239"/>
    </row>
    <row r="2591" spans="1:9">
      <c r="A2591" s="234"/>
      <c r="B2591" s="312"/>
      <c r="C2591" s="102" t="s">
        <v>9</v>
      </c>
      <c r="D2591" s="25"/>
      <c r="E2591" s="25"/>
      <c r="F2591" s="236"/>
      <c r="G2591" s="237"/>
      <c r="H2591" s="239"/>
      <c r="I2591" s="239"/>
    </row>
    <row r="2592" spans="1:9">
      <c r="A2592" s="234"/>
      <c r="B2592" s="312"/>
      <c r="C2592" s="102" t="s">
        <v>10</v>
      </c>
      <c r="D2592" s="25"/>
      <c r="E2592" s="25"/>
      <c r="F2592" s="236"/>
      <c r="G2592" s="237"/>
      <c r="H2592" s="239"/>
      <c r="I2592" s="239"/>
    </row>
    <row r="2593" spans="1:9" ht="17.25" thickBot="1">
      <c r="A2593" s="235"/>
      <c r="B2593" s="312"/>
      <c r="C2593" s="102" t="s">
        <v>11</v>
      </c>
      <c r="D2593" s="25"/>
      <c r="E2593" s="25"/>
      <c r="F2593" s="236"/>
      <c r="G2593" s="237"/>
      <c r="H2593" s="239"/>
      <c r="I2593" s="239"/>
    </row>
    <row r="2594" spans="1:9" ht="18" customHeight="1">
      <c r="A2594" s="233" t="s">
        <v>923</v>
      </c>
      <c r="B2594" s="312" t="s">
        <v>924</v>
      </c>
      <c r="C2594" s="33" t="s">
        <v>7</v>
      </c>
      <c r="D2594" s="34">
        <v>0</v>
      </c>
      <c r="E2594" s="34">
        <v>0</v>
      </c>
      <c r="F2594" s="236"/>
      <c r="G2594" s="237"/>
      <c r="H2594" s="238"/>
      <c r="I2594" s="239"/>
    </row>
    <row r="2595" spans="1:9">
      <c r="A2595" s="234"/>
      <c r="B2595" s="312"/>
      <c r="C2595" s="102" t="s">
        <v>8</v>
      </c>
      <c r="D2595" s="25"/>
      <c r="E2595" s="25"/>
      <c r="F2595" s="236"/>
      <c r="G2595" s="237"/>
      <c r="H2595" s="239"/>
      <c r="I2595" s="239"/>
    </row>
    <row r="2596" spans="1:9">
      <c r="A2596" s="234"/>
      <c r="B2596" s="312"/>
      <c r="C2596" s="102" t="s">
        <v>9</v>
      </c>
      <c r="D2596" s="25"/>
      <c r="E2596" s="25"/>
      <c r="F2596" s="236"/>
      <c r="G2596" s="237"/>
      <c r="H2596" s="239"/>
      <c r="I2596" s="239"/>
    </row>
    <row r="2597" spans="1:9">
      <c r="A2597" s="234"/>
      <c r="B2597" s="312"/>
      <c r="C2597" s="102" t="s">
        <v>10</v>
      </c>
      <c r="D2597" s="25"/>
      <c r="E2597" s="25"/>
      <c r="F2597" s="236"/>
      <c r="G2597" s="237"/>
      <c r="H2597" s="239"/>
      <c r="I2597" s="239"/>
    </row>
    <row r="2598" spans="1:9" ht="17.25" thickBot="1">
      <c r="A2598" s="235"/>
      <c r="B2598" s="312"/>
      <c r="C2598" s="102" t="s">
        <v>11</v>
      </c>
      <c r="D2598" s="25"/>
      <c r="E2598" s="25"/>
      <c r="F2598" s="236"/>
      <c r="G2598" s="237"/>
      <c r="H2598" s="239"/>
      <c r="I2598" s="239"/>
    </row>
    <row r="2599" spans="1:9" ht="18" customHeight="1">
      <c r="A2599" s="233" t="s">
        <v>26</v>
      </c>
      <c r="B2599" s="312" t="s">
        <v>925</v>
      </c>
      <c r="C2599" s="33" t="s">
        <v>7</v>
      </c>
      <c r="D2599" s="34"/>
      <c r="E2599" s="34"/>
      <c r="F2599" s="236"/>
      <c r="G2599" s="237"/>
      <c r="H2599" s="238"/>
      <c r="I2599" s="239"/>
    </row>
    <row r="2600" spans="1:9">
      <c r="A2600" s="234"/>
      <c r="B2600" s="312"/>
      <c r="C2600" s="102" t="s">
        <v>8</v>
      </c>
      <c r="D2600" s="25"/>
      <c r="E2600" s="25"/>
      <c r="F2600" s="236"/>
      <c r="G2600" s="237"/>
      <c r="H2600" s="239"/>
      <c r="I2600" s="239"/>
    </row>
    <row r="2601" spans="1:9">
      <c r="A2601" s="234"/>
      <c r="B2601" s="312"/>
      <c r="C2601" s="102" t="s">
        <v>9</v>
      </c>
      <c r="D2601" s="25"/>
      <c r="E2601" s="25"/>
      <c r="F2601" s="236"/>
      <c r="G2601" s="237"/>
      <c r="H2601" s="239"/>
      <c r="I2601" s="239"/>
    </row>
    <row r="2602" spans="1:9">
      <c r="A2602" s="234"/>
      <c r="B2602" s="312"/>
      <c r="C2602" s="102" t="s">
        <v>10</v>
      </c>
      <c r="D2602" s="25"/>
      <c r="E2602" s="25"/>
      <c r="F2602" s="236"/>
      <c r="G2602" s="237"/>
      <c r="H2602" s="239"/>
      <c r="I2602" s="239"/>
    </row>
    <row r="2603" spans="1:9" ht="17.25" thickBot="1">
      <c r="A2603" s="235"/>
      <c r="B2603" s="312"/>
      <c r="C2603" s="102" t="s">
        <v>11</v>
      </c>
      <c r="D2603" s="25"/>
      <c r="E2603" s="25"/>
      <c r="F2603" s="236"/>
      <c r="G2603" s="237"/>
      <c r="H2603" s="239"/>
      <c r="I2603" s="239"/>
    </row>
    <row r="2604" spans="1:9" ht="18" customHeight="1">
      <c r="A2604" s="233" t="s">
        <v>926</v>
      </c>
      <c r="B2604" s="312" t="s">
        <v>927</v>
      </c>
      <c r="C2604" s="33" t="s">
        <v>7</v>
      </c>
      <c r="D2604" s="34">
        <v>1140</v>
      </c>
      <c r="E2604" s="34">
        <v>0</v>
      </c>
      <c r="F2604" s="236"/>
      <c r="G2604" s="237"/>
      <c r="H2604" s="238"/>
      <c r="I2604" s="239"/>
    </row>
    <row r="2605" spans="1:9">
      <c r="A2605" s="234"/>
      <c r="B2605" s="312"/>
      <c r="C2605" s="102" t="s">
        <v>8</v>
      </c>
      <c r="D2605" s="25">
        <v>1140</v>
      </c>
      <c r="E2605" s="25">
        <v>0</v>
      </c>
      <c r="F2605" s="236"/>
      <c r="G2605" s="237"/>
      <c r="H2605" s="239"/>
      <c r="I2605" s="239"/>
    </row>
    <row r="2606" spans="1:9">
      <c r="A2606" s="234"/>
      <c r="B2606" s="312"/>
      <c r="C2606" s="102" t="s">
        <v>9</v>
      </c>
      <c r="D2606" s="25"/>
      <c r="E2606" s="25"/>
      <c r="F2606" s="236"/>
      <c r="G2606" s="237"/>
      <c r="H2606" s="239"/>
      <c r="I2606" s="239"/>
    </row>
    <row r="2607" spans="1:9">
      <c r="A2607" s="234"/>
      <c r="B2607" s="312"/>
      <c r="C2607" s="102" t="s">
        <v>10</v>
      </c>
      <c r="D2607" s="25"/>
      <c r="E2607" s="25"/>
      <c r="F2607" s="236"/>
      <c r="G2607" s="237"/>
      <c r="H2607" s="239"/>
      <c r="I2607" s="239"/>
    </row>
    <row r="2608" spans="1:9" ht="17.25" thickBot="1">
      <c r="A2608" s="235"/>
      <c r="B2608" s="312"/>
      <c r="C2608" s="102" t="s">
        <v>11</v>
      </c>
      <c r="D2608" s="25"/>
      <c r="E2608" s="25"/>
      <c r="F2608" s="236"/>
      <c r="G2608" s="237"/>
      <c r="H2608" s="239"/>
      <c r="I2608" s="239"/>
    </row>
    <row r="2609" spans="1:9" ht="18" customHeight="1">
      <c r="A2609" s="233" t="s">
        <v>488</v>
      </c>
      <c r="B2609" s="312" t="s">
        <v>928</v>
      </c>
      <c r="C2609" s="33" t="s">
        <v>7</v>
      </c>
      <c r="D2609" s="34">
        <v>1140</v>
      </c>
      <c r="E2609" s="34">
        <v>0</v>
      </c>
      <c r="F2609" s="236"/>
      <c r="G2609" s="237"/>
      <c r="H2609" s="238" t="s">
        <v>929</v>
      </c>
      <c r="I2609" s="239"/>
    </row>
    <row r="2610" spans="1:9" ht="18" customHeight="1">
      <c r="A2610" s="234"/>
      <c r="B2610" s="312"/>
      <c r="C2610" s="102" t="s">
        <v>8</v>
      </c>
      <c r="D2610" s="25">
        <v>1140</v>
      </c>
      <c r="E2610" s="25">
        <v>0</v>
      </c>
      <c r="F2610" s="236">
        <v>348</v>
      </c>
      <c r="G2610" s="237">
        <v>0</v>
      </c>
      <c r="H2610" s="239" t="s">
        <v>929</v>
      </c>
      <c r="I2610" s="239"/>
    </row>
    <row r="2611" spans="1:9">
      <c r="A2611" s="234"/>
      <c r="B2611" s="312"/>
      <c r="C2611" s="102" t="s">
        <v>9</v>
      </c>
      <c r="D2611" s="25"/>
      <c r="E2611" s="25"/>
      <c r="F2611" s="236"/>
      <c r="G2611" s="237"/>
      <c r="H2611" s="239"/>
      <c r="I2611" s="239"/>
    </row>
    <row r="2612" spans="1:9">
      <c r="A2612" s="234"/>
      <c r="B2612" s="312"/>
      <c r="C2612" s="102" t="s">
        <v>10</v>
      </c>
      <c r="D2612" s="25"/>
      <c r="E2612" s="25"/>
      <c r="F2612" s="236"/>
      <c r="G2612" s="237"/>
      <c r="H2612" s="239"/>
      <c r="I2612" s="239"/>
    </row>
    <row r="2613" spans="1:9" ht="17.25" thickBot="1">
      <c r="A2613" s="235"/>
      <c r="B2613" s="312"/>
      <c r="C2613" s="102" t="s">
        <v>11</v>
      </c>
      <c r="D2613" s="25"/>
      <c r="E2613" s="25"/>
      <c r="F2613" s="236"/>
      <c r="G2613" s="237"/>
      <c r="H2613" s="239"/>
      <c r="I2613" s="239"/>
    </row>
    <row r="2614" spans="1:9" ht="18" customHeight="1">
      <c r="A2614" s="233" t="s">
        <v>254</v>
      </c>
      <c r="B2614" s="312" t="s">
        <v>930</v>
      </c>
      <c r="C2614" s="33" t="s">
        <v>7</v>
      </c>
      <c r="D2614" s="34"/>
      <c r="E2614" s="34"/>
      <c r="F2614" s="236"/>
      <c r="G2614" s="237"/>
      <c r="H2614" s="238"/>
      <c r="I2614" s="239"/>
    </row>
    <row r="2615" spans="1:9">
      <c r="A2615" s="234"/>
      <c r="B2615" s="312"/>
      <c r="C2615" s="102" t="s">
        <v>8</v>
      </c>
      <c r="D2615" s="25"/>
      <c r="E2615" s="25"/>
      <c r="F2615" s="236"/>
      <c r="G2615" s="237"/>
      <c r="H2615" s="239"/>
      <c r="I2615" s="239"/>
    </row>
    <row r="2616" spans="1:9">
      <c r="A2616" s="234"/>
      <c r="B2616" s="312"/>
      <c r="C2616" s="102" t="s">
        <v>9</v>
      </c>
      <c r="D2616" s="25"/>
      <c r="E2616" s="25"/>
      <c r="F2616" s="236"/>
      <c r="G2616" s="237"/>
      <c r="H2616" s="239"/>
      <c r="I2616" s="239"/>
    </row>
    <row r="2617" spans="1:9">
      <c r="A2617" s="234"/>
      <c r="B2617" s="312"/>
      <c r="C2617" s="102" t="s">
        <v>10</v>
      </c>
      <c r="D2617" s="25"/>
      <c r="E2617" s="25"/>
      <c r="F2617" s="236"/>
      <c r="G2617" s="237"/>
      <c r="H2617" s="239"/>
      <c r="I2617" s="239"/>
    </row>
    <row r="2618" spans="1:9" ht="17.25" thickBot="1">
      <c r="A2618" s="235"/>
      <c r="B2618" s="312"/>
      <c r="C2618" s="102" t="s">
        <v>11</v>
      </c>
      <c r="D2618" s="25"/>
      <c r="E2618" s="25"/>
      <c r="F2618" s="236"/>
      <c r="G2618" s="237"/>
      <c r="H2618" s="239"/>
      <c r="I2618" s="239"/>
    </row>
    <row r="2619" spans="1:9" ht="18" customHeight="1">
      <c r="A2619" s="233" t="s">
        <v>256</v>
      </c>
      <c r="B2619" s="312" t="s">
        <v>931</v>
      </c>
      <c r="C2619" s="33" t="s">
        <v>7</v>
      </c>
      <c r="D2619" s="34"/>
      <c r="E2619" s="34"/>
      <c r="F2619" s="236"/>
      <c r="G2619" s="237"/>
      <c r="H2619" s="238"/>
      <c r="I2619" s="239"/>
    </row>
    <row r="2620" spans="1:9">
      <c r="A2620" s="234"/>
      <c r="B2620" s="312"/>
      <c r="C2620" s="102" t="s">
        <v>8</v>
      </c>
      <c r="D2620" s="25"/>
      <c r="E2620" s="25"/>
      <c r="F2620" s="236"/>
      <c r="G2620" s="237"/>
      <c r="H2620" s="239"/>
      <c r="I2620" s="239"/>
    </row>
    <row r="2621" spans="1:9">
      <c r="A2621" s="234"/>
      <c r="B2621" s="312"/>
      <c r="C2621" s="102" t="s">
        <v>9</v>
      </c>
      <c r="D2621" s="25"/>
      <c r="E2621" s="25"/>
      <c r="F2621" s="236"/>
      <c r="G2621" s="237"/>
      <c r="H2621" s="239"/>
      <c r="I2621" s="239"/>
    </row>
    <row r="2622" spans="1:9">
      <c r="A2622" s="234"/>
      <c r="B2622" s="312"/>
      <c r="C2622" s="102" t="s">
        <v>10</v>
      </c>
      <c r="D2622" s="25"/>
      <c r="E2622" s="25"/>
      <c r="F2622" s="236"/>
      <c r="G2622" s="237"/>
      <c r="H2622" s="239"/>
      <c r="I2622" s="239"/>
    </row>
    <row r="2623" spans="1:9" ht="17.25" thickBot="1">
      <c r="A2623" s="235"/>
      <c r="B2623" s="312"/>
      <c r="C2623" s="102" t="s">
        <v>11</v>
      </c>
      <c r="D2623" s="25"/>
      <c r="E2623" s="25"/>
      <c r="F2623" s="236"/>
      <c r="G2623" s="237"/>
      <c r="H2623" s="239"/>
      <c r="I2623" s="239"/>
    </row>
    <row r="2624" spans="1:9" ht="18" customHeight="1">
      <c r="A2624" s="233" t="s">
        <v>258</v>
      </c>
      <c r="B2624" s="312" t="s">
        <v>932</v>
      </c>
      <c r="C2624" s="33" t="s">
        <v>7</v>
      </c>
      <c r="D2624" s="34"/>
      <c r="E2624" s="34"/>
      <c r="F2624" s="236"/>
      <c r="G2624" s="237"/>
      <c r="H2624" s="238"/>
      <c r="I2624" s="239"/>
    </row>
    <row r="2625" spans="1:9">
      <c r="A2625" s="234"/>
      <c r="B2625" s="312"/>
      <c r="C2625" s="102" t="s">
        <v>8</v>
      </c>
      <c r="D2625" s="25"/>
      <c r="E2625" s="25"/>
      <c r="F2625" s="236"/>
      <c r="G2625" s="237"/>
      <c r="H2625" s="239"/>
      <c r="I2625" s="239"/>
    </row>
    <row r="2626" spans="1:9">
      <c r="A2626" s="234"/>
      <c r="B2626" s="312"/>
      <c r="C2626" s="102" t="s">
        <v>9</v>
      </c>
      <c r="D2626" s="25"/>
      <c r="E2626" s="25"/>
      <c r="F2626" s="236"/>
      <c r="G2626" s="237"/>
      <c r="H2626" s="239"/>
      <c r="I2626" s="239"/>
    </row>
    <row r="2627" spans="1:9">
      <c r="A2627" s="234"/>
      <c r="B2627" s="312"/>
      <c r="C2627" s="102" t="s">
        <v>10</v>
      </c>
      <c r="D2627" s="25"/>
      <c r="E2627" s="25"/>
      <c r="F2627" s="236"/>
      <c r="G2627" s="237"/>
      <c r="H2627" s="239"/>
      <c r="I2627" s="239"/>
    </row>
    <row r="2628" spans="1:9">
      <c r="A2628" s="234"/>
      <c r="B2628" s="500"/>
      <c r="C2628" s="75" t="s">
        <v>11</v>
      </c>
      <c r="D2628" s="136"/>
      <c r="E2628" s="136"/>
      <c r="F2628" s="236"/>
      <c r="G2628" s="237"/>
      <c r="H2628" s="239"/>
      <c r="I2628" s="239"/>
    </row>
    <row r="2629" spans="1:9" ht="18" customHeight="1">
      <c r="A2629" s="253" t="s">
        <v>798</v>
      </c>
      <c r="B2629" s="253"/>
      <c r="C2629" s="103" t="s">
        <v>7</v>
      </c>
      <c r="D2629" s="21">
        <f>SUM(D2630:D2633)</f>
        <v>2011</v>
      </c>
      <c r="E2629" s="21">
        <f>SUM(E2630:E2633)</f>
        <v>153</v>
      </c>
      <c r="F2629" s="230"/>
      <c r="G2629" s="231"/>
      <c r="H2629" s="232"/>
      <c r="I2629" s="232"/>
    </row>
    <row r="2630" spans="1:9">
      <c r="A2630" s="253"/>
      <c r="B2630" s="253"/>
      <c r="C2630" s="103" t="s">
        <v>8</v>
      </c>
      <c r="D2630" s="21">
        <f>SUM(D2560,D2570,D2595,D2605)</f>
        <v>2011</v>
      </c>
      <c r="E2630" s="21">
        <f>SUM(E2560,E2570,E2595,E2605)</f>
        <v>153</v>
      </c>
      <c r="F2630" s="230"/>
      <c r="G2630" s="231"/>
      <c r="H2630" s="232"/>
      <c r="I2630" s="232"/>
    </row>
    <row r="2631" spans="1:9">
      <c r="A2631" s="253"/>
      <c r="B2631" s="253"/>
      <c r="C2631" s="103" t="s">
        <v>9</v>
      </c>
      <c r="D2631" s="21"/>
      <c r="E2631" s="21"/>
      <c r="F2631" s="230"/>
      <c r="G2631" s="231"/>
      <c r="H2631" s="232"/>
      <c r="I2631" s="232"/>
    </row>
    <row r="2632" spans="1:9">
      <c r="A2632" s="253"/>
      <c r="B2632" s="253"/>
      <c r="C2632" s="103" t="s">
        <v>10</v>
      </c>
      <c r="D2632" s="21"/>
      <c r="E2632" s="21"/>
      <c r="F2632" s="230"/>
      <c r="G2632" s="231"/>
      <c r="H2632" s="232"/>
      <c r="I2632" s="232"/>
    </row>
    <row r="2633" spans="1:9" ht="30">
      <c r="A2633" s="253"/>
      <c r="B2633" s="253"/>
      <c r="C2633" s="103" t="s">
        <v>11</v>
      </c>
      <c r="D2633" s="21"/>
      <c r="E2633" s="21"/>
      <c r="F2633" s="230"/>
      <c r="G2633" s="231"/>
      <c r="H2633" s="232"/>
      <c r="I2633" s="232"/>
    </row>
    <row r="2634" spans="1:9" ht="20.25" customHeight="1" thickBot="1">
      <c r="A2634" s="653" t="s">
        <v>1218</v>
      </c>
      <c r="B2634" s="653"/>
      <c r="C2634" s="653"/>
      <c r="D2634" s="653"/>
      <c r="E2634" s="653"/>
      <c r="F2634" s="653"/>
      <c r="G2634" s="653"/>
      <c r="H2634" s="653"/>
      <c r="I2634" s="674"/>
    </row>
    <row r="2635" spans="1:9" ht="16.5" customHeight="1">
      <c r="A2635" s="233" t="s">
        <v>6</v>
      </c>
      <c r="B2635" s="240" t="s">
        <v>1219</v>
      </c>
      <c r="C2635" s="33" t="s">
        <v>7</v>
      </c>
      <c r="D2635" s="25">
        <v>8120.3</v>
      </c>
      <c r="E2635" s="25">
        <v>2659.34</v>
      </c>
      <c r="F2635" s="236"/>
      <c r="G2635" s="237"/>
      <c r="H2635" s="238"/>
      <c r="I2635" s="239"/>
    </row>
    <row r="2636" spans="1:9">
      <c r="A2636" s="234"/>
      <c r="B2636" s="241"/>
      <c r="C2636" s="222" t="s">
        <v>8</v>
      </c>
      <c r="D2636" s="25">
        <v>8120.3</v>
      </c>
      <c r="E2636" s="25">
        <v>2659.3364887673401</v>
      </c>
      <c r="F2636" s="236"/>
      <c r="G2636" s="237"/>
      <c r="H2636" s="239"/>
      <c r="I2636" s="239"/>
    </row>
    <row r="2637" spans="1:9">
      <c r="A2637" s="234"/>
      <c r="B2637" s="241"/>
      <c r="C2637" s="222" t="s">
        <v>9</v>
      </c>
      <c r="D2637" s="25"/>
      <c r="E2637" s="25"/>
      <c r="F2637" s="236"/>
      <c r="G2637" s="237"/>
      <c r="H2637" s="239"/>
      <c r="I2637" s="239"/>
    </row>
    <row r="2638" spans="1:9">
      <c r="A2638" s="234"/>
      <c r="B2638" s="241"/>
      <c r="C2638" s="222" t="s">
        <v>10</v>
      </c>
      <c r="D2638" s="25"/>
      <c r="E2638" s="25"/>
      <c r="F2638" s="236"/>
      <c r="G2638" s="237"/>
      <c r="H2638" s="239"/>
      <c r="I2638" s="239"/>
    </row>
    <row r="2639" spans="1:9" ht="17.25" thickBot="1">
      <c r="A2639" s="235"/>
      <c r="B2639" s="242"/>
      <c r="C2639" s="222" t="s">
        <v>11</v>
      </c>
      <c r="D2639" s="25"/>
      <c r="E2639" s="25"/>
      <c r="F2639" s="236"/>
      <c r="G2639" s="237"/>
      <c r="H2639" s="239"/>
      <c r="I2639" s="239"/>
    </row>
    <row r="2640" spans="1:9" ht="18" customHeight="1">
      <c r="A2640" s="233" t="s">
        <v>12</v>
      </c>
      <c r="B2640" s="224" t="s">
        <v>1222</v>
      </c>
      <c r="C2640" s="33" t="s">
        <v>7</v>
      </c>
      <c r="D2640" s="25">
        <v>8120.3</v>
      </c>
      <c r="E2640" s="25">
        <v>2659.34</v>
      </c>
      <c r="F2640" s="236"/>
      <c r="G2640" s="237"/>
      <c r="H2640" s="238"/>
      <c r="I2640" s="239"/>
    </row>
    <row r="2641" spans="1:9" ht="28.5" customHeight="1">
      <c r="A2641" s="234"/>
      <c r="B2641" s="225" t="s">
        <v>1223</v>
      </c>
      <c r="C2641" s="222" t="s">
        <v>8</v>
      </c>
      <c r="D2641" s="25">
        <v>8120.3</v>
      </c>
      <c r="E2641" s="25">
        <v>2659.3364887673401</v>
      </c>
      <c r="F2641" s="236"/>
      <c r="G2641" s="237"/>
      <c r="H2641" s="239"/>
      <c r="I2641" s="239"/>
    </row>
    <row r="2642" spans="1:9" ht="28.5" customHeight="1">
      <c r="A2642" s="234"/>
      <c r="B2642" s="225" t="s">
        <v>1224</v>
      </c>
      <c r="C2642" s="222" t="s">
        <v>9</v>
      </c>
      <c r="D2642" s="25"/>
      <c r="E2642" s="25"/>
      <c r="F2642" s="236"/>
      <c r="G2642" s="237"/>
      <c r="H2642" s="239"/>
      <c r="I2642" s="239"/>
    </row>
    <row r="2643" spans="1:9" ht="18.75" customHeight="1">
      <c r="A2643" s="234"/>
      <c r="B2643" s="225" t="s">
        <v>1225</v>
      </c>
      <c r="C2643" s="222" t="s">
        <v>10</v>
      </c>
      <c r="D2643" s="25"/>
      <c r="E2643" s="25"/>
      <c r="F2643" s="236"/>
      <c r="G2643" s="237"/>
      <c r="H2643" s="239"/>
      <c r="I2643" s="239"/>
    </row>
    <row r="2644" spans="1:9" ht="22.5" customHeight="1" thickBot="1">
      <c r="A2644" s="235"/>
      <c r="B2644" s="226"/>
      <c r="C2644" s="222" t="s">
        <v>11</v>
      </c>
      <c r="D2644" s="25"/>
      <c r="E2644" s="25"/>
      <c r="F2644" s="236"/>
      <c r="G2644" s="237"/>
      <c r="H2644" s="239"/>
      <c r="I2644" s="239"/>
    </row>
    <row r="2645" spans="1:9" ht="16.5" customHeight="1">
      <c r="A2645" s="233" t="s">
        <v>13</v>
      </c>
      <c r="B2645" s="240" t="s">
        <v>1220</v>
      </c>
      <c r="C2645" s="33" t="s">
        <v>7</v>
      </c>
      <c r="D2645" s="25">
        <v>6295.3</v>
      </c>
      <c r="E2645" s="25">
        <v>2720.69</v>
      </c>
      <c r="F2645" s="236"/>
      <c r="G2645" s="237"/>
      <c r="H2645" s="238"/>
      <c r="I2645" s="239"/>
    </row>
    <row r="2646" spans="1:9">
      <c r="A2646" s="234"/>
      <c r="B2646" s="241"/>
      <c r="C2646" s="222" t="s">
        <v>8</v>
      </c>
      <c r="D2646" s="25">
        <v>6295.3</v>
      </c>
      <c r="E2646" s="25">
        <v>2720.6868197202102</v>
      </c>
      <c r="F2646" s="236"/>
      <c r="G2646" s="237"/>
      <c r="H2646" s="239"/>
      <c r="I2646" s="239"/>
    </row>
    <row r="2647" spans="1:9">
      <c r="A2647" s="234"/>
      <c r="B2647" s="241"/>
      <c r="C2647" s="222" t="s">
        <v>9</v>
      </c>
      <c r="D2647" s="25"/>
      <c r="E2647" s="25"/>
      <c r="F2647" s="236"/>
      <c r="G2647" s="237"/>
      <c r="H2647" s="239"/>
      <c r="I2647" s="239"/>
    </row>
    <row r="2648" spans="1:9">
      <c r="A2648" s="234"/>
      <c r="B2648" s="241"/>
      <c r="C2648" s="222" t="s">
        <v>10</v>
      </c>
      <c r="D2648" s="25"/>
      <c r="E2648" s="25"/>
      <c r="F2648" s="236"/>
      <c r="G2648" s="237"/>
      <c r="H2648" s="239"/>
      <c r="I2648" s="239"/>
    </row>
    <row r="2649" spans="1:9" ht="17.25" thickBot="1">
      <c r="A2649" s="235"/>
      <c r="B2649" s="242"/>
      <c r="C2649" s="222" t="s">
        <v>11</v>
      </c>
      <c r="D2649" s="25"/>
      <c r="E2649" s="25"/>
      <c r="F2649" s="236"/>
      <c r="G2649" s="237"/>
      <c r="H2649" s="239"/>
      <c r="I2649" s="239"/>
    </row>
    <row r="2650" spans="1:9" ht="30.75" customHeight="1">
      <c r="A2650" s="233"/>
      <c r="B2650" s="225" t="s">
        <v>1226</v>
      </c>
      <c r="C2650" s="33" t="s">
        <v>7</v>
      </c>
      <c r="D2650" s="25">
        <v>6295.3</v>
      </c>
      <c r="E2650" s="25">
        <v>2720.69</v>
      </c>
      <c r="F2650" s="236"/>
      <c r="G2650" s="237"/>
      <c r="H2650" s="238"/>
      <c r="I2650" s="239"/>
    </row>
    <row r="2651" spans="1:9" ht="29.25" customHeight="1">
      <c r="A2651" s="234"/>
      <c r="B2651" s="225" t="s">
        <v>1227</v>
      </c>
      <c r="C2651" s="222" t="s">
        <v>8</v>
      </c>
      <c r="D2651" s="25">
        <v>6295.3</v>
      </c>
      <c r="E2651" s="25">
        <v>2720.6868197202102</v>
      </c>
      <c r="F2651" s="236"/>
      <c r="G2651" s="237"/>
      <c r="H2651" s="239"/>
      <c r="I2651" s="239"/>
    </row>
    <row r="2652" spans="1:9" ht="39.75" customHeight="1">
      <c r="A2652" s="234"/>
      <c r="B2652" s="225" t="s">
        <v>1228</v>
      </c>
      <c r="C2652" s="222" t="s">
        <v>9</v>
      </c>
      <c r="D2652" s="25"/>
      <c r="E2652" s="25"/>
      <c r="F2652" s="236"/>
      <c r="G2652" s="237"/>
      <c r="H2652" s="239"/>
      <c r="I2652" s="239"/>
    </row>
    <row r="2653" spans="1:9" ht="40.5" customHeight="1">
      <c r="A2653" s="234"/>
      <c r="B2653" s="225" t="s">
        <v>1229</v>
      </c>
      <c r="C2653" s="222" t="s">
        <v>10</v>
      </c>
      <c r="D2653" s="25"/>
      <c r="E2653" s="25"/>
      <c r="F2653" s="236"/>
      <c r="G2653" s="237"/>
      <c r="H2653" s="239"/>
      <c r="I2653" s="239"/>
    </row>
    <row r="2654" spans="1:9" ht="69" customHeight="1" thickBot="1">
      <c r="A2654" s="235"/>
      <c r="B2654" s="225" t="s">
        <v>1230</v>
      </c>
      <c r="C2654" s="222" t="s">
        <v>11</v>
      </c>
      <c r="D2654" s="25"/>
      <c r="E2654" s="25"/>
      <c r="F2654" s="236"/>
      <c r="G2654" s="237"/>
      <c r="H2654" s="239"/>
      <c r="I2654" s="239"/>
    </row>
    <row r="2655" spans="1:9" ht="16.5" customHeight="1">
      <c r="A2655" s="233" t="s">
        <v>25</v>
      </c>
      <c r="B2655" s="240" t="s">
        <v>1221</v>
      </c>
      <c r="C2655" s="33" t="s">
        <v>7</v>
      </c>
      <c r="D2655" s="25">
        <v>13959.7</v>
      </c>
      <c r="E2655" s="25">
        <v>7796.81</v>
      </c>
      <c r="F2655" s="236"/>
      <c r="G2655" s="237"/>
      <c r="H2655" s="238"/>
      <c r="I2655" s="239"/>
    </row>
    <row r="2656" spans="1:9">
      <c r="A2656" s="234"/>
      <c r="B2656" s="241"/>
      <c r="C2656" s="222" t="s">
        <v>8</v>
      </c>
      <c r="D2656" s="25">
        <v>13959.7</v>
      </c>
      <c r="E2656" s="25">
        <v>7796.8076015124398</v>
      </c>
      <c r="F2656" s="236"/>
      <c r="G2656" s="237"/>
      <c r="H2656" s="239"/>
      <c r="I2656" s="239"/>
    </row>
    <row r="2657" spans="1:9">
      <c r="A2657" s="234"/>
      <c r="B2657" s="241"/>
      <c r="C2657" s="222" t="s">
        <v>9</v>
      </c>
      <c r="D2657" s="25"/>
      <c r="E2657" s="25"/>
      <c r="F2657" s="236"/>
      <c r="G2657" s="237"/>
      <c r="H2657" s="239"/>
      <c r="I2657" s="239"/>
    </row>
    <row r="2658" spans="1:9">
      <c r="A2658" s="234"/>
      <c r="B2658" s="241"/>
      <c r="C2658" s="222" t="s">
        <v>10</v>
      </c>
      <c r="D2658" s="25"/>
      <c r="E2658" s="25"/>
      <c r="F2658" s="236"/>
      <c r="G2658" s="237"/>
      <c r="H2658" s="239"/>
      <c r="I2658" s="239"/>
    </row>
    <row r="2659" spans="1:9" ht="17.25" thickBot="1">
      <c r="A2659" s="235"/>
      <c r="B2659" s="242"/>
      <c r="C2659" s="222" t="s">
        <v>11</v>
      </c>
      <c r="D2659" s="25"/>
      <c r="E2659" s="25"/>
      <c r="F2659" s="236"/>
      <c r="G2659" s="237"/>
      <c r="H2659" s="239"/>
      <c r="I2659" s="239"/>
    </row>
    <row r="2660" spans="1:9" ht="27" customHeight="1">
      <c r="A2660" s="233"/>
      <c r="B2660" s="225" t="s">
        <v>1231</v>
      </c>
      <c r="C2660" s="33" t="s">
        <v>7</v>
      </c>
      <c r="D2660" s="25">
        <v>13959.7</v>
      </c>
      <c r="E2660" s="25">
        <v>7796.81</v>
      </c>
      <c r="F2660" s="236"/>
      <c r="G2660" s="237"/>
      <c r="H2660" s="238"/>
      <c r="I2660" s="239"/>
    </row>
    <row r="2661" spans="1:9">
      <c r="A2661" s="234"/>
      <c r="B2661" s="225"/>
      <c r="C2661" s="222" t="s">
        <v>8</v>
      </c>
      <c r="D2661" s="25">
        <v>13959.7</v>
      </c>
      <c r="E2661" s="25">
        <v>7796.8076015124398</v>
      </c>
      <c r="F2661" s="236"/>
      <c r="G2661" s="237"/>
      <c r="H2661" s="239"/>
      <c r="I2661" s="239"/>
    </row>
    <row r="2662" spans="1:9">
      <c r="A2662" s="234"/>
      <c r="B2662" s="225" t="s">
        <v>1232</v>
      </c>
      <c r="C2662" s="222" t="s">
        <v>9</v>
      </c>
      <c r="D2662" s="25"/>
      <c r="E2662" s="25"/>
      <c r="F2662" s="236"/>
      <c r="G2662" s="237"/>
      <c r="H2662" s="239"/>
      <c r="I2662" s="239"/>
    </row>
    <row r="2663" spans="1:9">
      <c r="A2663" s="234"/>
      <c r="B2663" s="225"/>
      <c r="C2663" s="222" t="s">
        <v>10</v>
      </c>
      <c r="D2663" s="25"/>
      <c r="E2663" s="25"/>
      <c r="F2663" s="236"/>
      <c r="G2663" s="237"/>
      <c r="H2663" s="239"/>
      <c r="I2663" s="239"/>
    </row>
    <row r="2664" spans="1:9" ht="17.25" thickBot="1">
      <c r="A2664" s="235"/>
      <c r="B2664" s="227" t="s">
        <v>1233</v>
      </c>
      <c r="C2664" s="222" t="s">
        <v>11</v>
      </c>
      <c r="D2664" s="25"/>
      <c r="E2664" s="25"/>
      <c r="F2664" s="236"/>
      <c r="G2664" s="237"/>
      <c r="H2664" s="239"/>
      <c r="I2664" s="239"/>
    </row>
    <row r="2665" spans="1:9" ht="16.5" customHeight="1">
      <c r="A2665" s="228" t="s">
        <v>442</v>
      </c>
      <c r="B2665" s="229"/>
      <c r="C2665" s="221" t="s">
        <v>7</v>
      </c>
      <c r="D2665" s="21">
        <f>SUM(D2666:D2669)</f>
        <v>28375.300000000003</v>
      </c>
      <c r="E2665" s="21">
        <f>SUM(E2666:E2669)</f>
        <v>13176.83090999999</v>
      </c>
      <c r="F2665" s="230"/>
      <c r="G2665" s="231"/>
      <c r="H2665" s="232"/>
      <c r="I2665" s="232"/>
    </row>
    <row r="2666" spans="1:9" ht="16.5" customHeight="1">
      <c r="A2666" s="228"/>
      <c r="B2666" s="229"/>
      <c r="C2666" s="221" t="s">
        <v>8</v>
      </c>
      <c r="D2666" s="21">
        <f>SUM(D2636,D2651,D2661)</f>
        <v>28375.300000000003</v>
      </c>
      <c r="E2666" s="21">
        <f>SUM(E2636,E2651,E2661)</f>
        <v>13176.83090999999</v>
      </c>
      <c r="F2666" s="230"/>
      <c r="G2666" s="231"/>
      <c r="H2666" s="232"/>
      <c r="I2666" s="232"/>
    </row>
    <row r="2667" spans="1:9" ht="16.5" customHeight="1">
      <c r="A2667" s="228"/>
      <c r="B2667" s="229"/>
      <c r="C2667" s="221" t="s">
        <v>9</v>
      </c>
      <c r="D2667" s="21">
        <f t="shared" ref="D2667:E2667" si="166">SUM(D2637,D2652,D2662)</f>
        <v>0</v>
      </c>
      <c r="E2667" s="21">
        <f t="shared" si="166"/>
        <v>0</v>
      </c>
      <c r="F2667" s="230"/>
      <c r="G2667" s="231"/>
      <c r="H2667" s="232"/>
      <c r="I2667" s="232"/>
    </row>
    <row r="2668" spans="1:9" ht="16.5" customHeight="1">
      <c r="A2668" s="228"/>
      <c r="B2668" s="229"/>
      <c r="C2668" s="221" t="s">
        <v>10</v>
      </c>
      <c r="D2668" s="21">
        <f t="shared" ref="D2668:E2668" si="167">SUM(D2638,D2653,D2663)</f>
        <v>0</v>
      </c>
      <c r="E2668" s="21">
        <f t="shared" si="167"/>
        <v>0</v>
      </c>
      <c r="F2668" s="230"/>
      <c r="G2668" s="231"/>
      <c r="H2668" s="232"/>
      <c r="I2668" s="232"/>
    </row>
    <row r="2669" spans="1:9" ht="17.25" customHeight="1">
      <c r="A2669" s="228"/>
      <c r="B2669" s="229"/>
      <c r="C2669" s="221" t="s">
        <v>11</v>
      </c>
      <c r="D2669" s="21">
        <f t="shared" ref="D2669:E2669" si="168">SUM(D2639,D2654,D2664)</f>
        <v>0</v>
      </c>
      <c r="E2669" s="21">
        <f t="shared" si="168"/>
        <v>0</v>
      </c>
      <c r="F2669" s="230"/>
      <c r="G2669" s="231"/>
      <c r="H2669" s="232"/>
      <c r="I2669" s="232"/>
    </row>
    <row r="2670" spans="1:9">
      <c r="A2670" s="228" t="s">
        <v>443</v>
      </c>
      <c r="B2670" s="229"/>
      <c r="C2670" s="221" t="s">
        <v>7</v>
      </c>
      <c r="D2670" s="21">
        <f>SUM(D2671:D2674)</f>
        <v>30386.300000000003</v>
      </c>
      <c r="E2670" s="21">
        <f>SUM(E2671:E2674)</f>
        <v>13329.83090999999</v>
      </c>
      <c r="F2670" s="230"/>
      <c r="G2670" s="231"/>
      <c r="H2670" s="232"/>
      <c r="I2670" s="232"/>
    </row>
    <row r="2671" spans="1:9">
      <c r="A2671" s="228"/>
      <c r="B2671" s="229"/>
      <c r="C2671" s="221" t="s">
        <v>8</v>
      </c>
      <c r="D2671" s="21">
        <f>SUM(D2630,D2666)</f>
        <v>30386.300000000003</v>
      </c>
      <c r="E2671" s="21">
        <f>SUM(E2630,E2666)</f>
        <v>13329.83090999999</v>
      </c>
      <c r="F2671" s="230"/>
      <c r="G2671" s="231"/>
      <c r="H2671" s="232"/>
      <c r="I2671" s="232"/>
    </row>
    <row r="2672" spans="1:9">
      <c r="A2672" s="228"/>
      <c r="B2672" s="229"/>
      <c r="C2672" s="221" t="s">
        <v>9</v>
      </c>
      <c r="D2672" s="21">
        <f t="shared" ref="D2672:E2672" si="169">SUM(D2631,D2667)</f>
        <v>0</v>
      </c>
      <c r="E2672" s="21">
        <f t="shared" si="169"/>
        <v>0</v>
      </c>
      <c r="F2672" s="230"/>
      <c r="G2672" s="231"/>
      <c r="H2672" s="232"/>
      <c r="I2672" s="232"/>
    </row>
    <row r="2673" spans="1:9">
      <c r="A2673" s="228"/>
      <c r="B2673" s="229"/>
      <c r="C2673" s="221" t="s">
        <v>10</v>
      </c>
      <c r="D2673" s="21">
        <f t="shared" ref="D2673:E2673" si="170">SUM(D2632,D2668)</f>
        <v>0</v>
      </c>
      <c r="E2673" s="21">
        <f t="shared" si="170"/>
        <v>0</v>
      </c>
      <c r="F2673" s="230"/>
      <c r="G2673" s="231"/>
      <c r="H2673" s="232"/>
      <c r="I2673" s="232"/>
    </row>
    <row r="2674" spans="1:9" ht="30">
      <c r="A2674" s="228"/>
      <c r="B2674" s="229"/>
      <c r="C2674" s="221" t="s">
        <v>11</v>
      </c>
      <c r="D2674" s="21">
        <f t="shared" ref="D2674:E2674" si="171">SUM(D2633,D2669)</f>
        <v>0</v>
      </c>
      <c r="E2674" s="21">
        <f t="shared" si="171"/>
        <v>0</v>
      </c>
      <c r="F2674" s="230"/>
      <c r="G2674" s="231"/>
      <c r="H2674" s="232"/>
      <c r="I2674" s="232"/>
    </row>
    <row r="2675" spans="1:9">
      <c r="A2675" s="520"/>
      <c r="B2675" s="520"/>
      <c r="C2675" s="520"/>
      <c r="D2675" s="520"/>
      <c r="E2675" s="520"/>
      <c r="F2675" s="520"/>
      <c r="G2675" s="520"/>
      <c r="H2675" s="520"/>
      <c r="I2675" s="346"/>
    </row>
    <row r="2676" spans="1:9" ht="17.25" customHeight="1">
      <c r="A2676" s="513" t="s">
        <v>1110</v>
      </c>
      <c r="B2676" s="514"/>
      <c r="C2676" s="514"/>
      <c r="D2676" s="514"/>
      <c r="E2676" s="514"/>
      <c r="F2676" s="514"/>
      <c r="G2676" s="514"/>
      <c r="H2676" s="514"/>
      <c r="I2676" s="515"/>
    </row>
    <row r="2677" spans="1:9" ht="17.25" thickBot="1">
      <c r="A2677" s="159"/>
      <c r="B2677" s="348" t="s">
        <v>1109</v>
      </c>
      <c r="C2677" s="521"/>
      <c r="D2677" s="521"/>
      <c r="E2677" s="349"/>
      <c r="F2677" s="160"/>
      <c r="G2677" s="161"/>
      <c r="H2677" s="162"/>
      <c r="I2677" s="162"/>
    </row>
    <row r="2678" spans="1:9" ht="39" customHeight="1" thickBot="1">
      <c r="A2678" s="655" t="s">
        <v>1256</v>
      </c>
      <c r="B2678" s="656"/>
      <c r="C2678" s="656"/>
      <c r="D2678" s="656"/>
      <c r="E2678" s="656"/>
      <c r="F2678" s="656"/>
      <c r="G2678" s="656"/>
      <c r="H2678" s="656"/>
      <c r="I2678" s="657"/>
    </row>
    <row r="2679" spans="1:9">
      <c r="A2679" s="233" t="s">
        <v>6</v>
      </c>
      <c r="B2679" s="233" t="s">
        <v>1111</v>
      </c>
      <c r="C2679" s="33" t="s">
        <v>7</v>
      </c>
      <c r="D2679" s="34">
        <v>981</v>
      </c>
      <c r="E2679" s="34">
        <v>160</v>
      </c>
      <c r="F2679" s="236"/>
      <c r="G2679" s="237"/>
      <c r="H2679" s="238"/>
      <c r="I2679" s="239"/>
    </row>
    <row r="2680" spans="1:9">
      <c r="A2680" s="234"/>
      <c r="B2680" s="234"/>
      <c r="C2680" s="153" t="s">
        <v>8</v>
      </c>
      <c r="D2680" s="25">
        <v>981</v>
      </c>
      <c r="E2680" s="25">
        <v>160</v>
      </c>
      <c r="F2680" s="236"/>
      <c r="G2680" s="237"/>
      <c r="H2680" s="239"/>
      <c r="I2680" s="239"/>
    </row>
    <row r="2681" spans="1:9">
      <c r="A2681" s="234"/>
      <c r="B2681" s="234"/>
      <c r="C2681" s="153" t="s">
        <v>9</v>
      </c>
      <c r="D2681" s="25"/>
      <c r="E2681" s="25"/>
      <c r="F2681" s="236"/>
      <c r="G2681" s="237"/>
      <c r="H2681" s="239"/>
      <c r="I2681" s="239"/>
    </row>
    <row r="2682" spans="1:9">
      <c r="A2682" s="234"/>
      <c r="B2682" s="234"/>
      <c r="C2682" s="153" t="s">
        <v>10</v>
      </c>
      <c r="D2682" s="25"/>
      <c r="E2682" s="25"/>
      <c r="F2682" s="236"/>
      <c r="G2682" s="237"/>
      <c r="H2682" s="239"/>
      <c r="I2682" s="239"/>
    </row>
    <row r="2683" spans="1:9" ht="17.25" thickBot="1">
      <c r="A2683" s="234"/>
      <c r="B2683" s="235"/>
      <c r="C2683" s="75" t="s">
        <v>11</v>
      </c>
      <c r="D2683" s="136"/>
      <c r="E2683" s="136"/>
      <c r="F2683" s="236"/>
      <c r="G2683" s="237"/>
      <c r="H2683" s="239"/>
      <c r="I2683" s="239"/>
    </row>
    <row r="2684" spans="1:9" ht="16.5" customHeight="1">
      <c r="A2684" s="233" t="s">
        <v>13</v>
      </c>
      <c r="B2684" s="527" t="s">
        <v>1112</v>
      </c>
      <c r="C2684" s="33" t="s">
        <v>7</v>
      </c>
      <c r="D2684" s="34">
        <v>660</v>
      </c>
      <c r="E2684" s="34">
        <v>100</v>
      </c>
      <c r="F2684" s="236"/>
      <c r="G2684" s="237"/>
      <c r="H2684" s="238"/>
      <c r="I2684" s="239"/>
    </row>
    <row r="2685" spans="1:9" ht="16.5" customHeight="1">
      <c r="A2685" s="234"/>
      <c r="B2685" s="528"/>
      <c r="C2685" s="153" t="s">
        <v>8</v>
      </c>
      <c r="D2685" s="25">
        <v>660</v>
      </c>
      <c r="E2685" s="25">
        <v>100</v>
      </c>
      <c r="F2685" s="236"/>
      <c r="G2685" s="237"/>
      <c r="H2685" s="239"/>
      <c r="I2685" s="239"/>
    </row>
    <row r="2686" spans="1:9" ht="16.5" customHeight="1">
      <c r="A2686" s="234"/>
      <c r="B2686" s="528"/>
      <c r="C2686" s="153" t="s">
        <v>9</v>
      </c>
      <c r="D2686" s="25"/>
      <c r="E2686" s="34"/>
      <c r="F2686" s="236"/>
      <c r="G2686" s="237"/>
      <c r="H2686" s="239"/>
      <c r="I2686" s="239"/>
    </row>
    <row r="2687" spans="1:9" ht="16.5" customHeight="1">
      <c r="A2687" s="234"/>
      <c r="B2687" s="528"/>
      <c r="C2687" s="153" t="s">
        <v>10</v>
      </c>
      <c r="D2687" s="25"/>
      <c r="E2687" s="34"/>
      <c r="F2687" s="236"/>
      <c r="G2687" s="237"/>
      <c r="H2687" s="239"/>
      <c r="I2687" s="239"/>
    </row>
    <row r="2688" spans="1:9" ht="17.25" customHeight="1" thickBot="1">
      <c r="A2688" s="234"/>
      <c r="B2688" s="529"/>
      <c r="C2688" s="75" t="s">
        <v>11</v>
      </c>
      <c r="D2688" s="136"/>
      <c r="E2688" s="136"/>
      <c r="F2688" s="236"/>
      <c r="G2688" s="237"/>
      <c r="H2688" s="239"/>
      <c r="I2688" s="239"/>
    </row>
    <row r="2689" spans="1:9" ht="16.5" customHeight="1">
      <c r="A2689" s="394" t="s">
        <v>1107</v>
      </c>
      <c r="B2689" s="522"/>
      <c r="C2689" s="33" t="s">
        <v>7</v>
      </c>
      <c r="D2689" s="34">
        <f>SUM(D2690:D2693)</f>
        <v>1641</v>
      </c>
      <c r="E2689" s="34">
        <f>SUM(E2690:E2693)</f>
        <v>260</v>
      </c>
      <c r="F2689" s="236"/>
      <c r="G2689" s="237"/>
      <c r="H2689" s="238"/>
      <c r="I2689" s="239"/>
    </row>
    <row r="2690" spans="1:9" ht="16.5" customHeight="1">
      <c r="A2690" s="523"/>
      <c r="B2690" s="524"/>
      <c r="C2690" s="153" t="s">
        <v>8</v>
      </c>
      <c r="D2690" s="25">
        <f>SUM(D2680,D2685)</f>
        <v>1641</v>
      </c>
      <c r="E2690" s="25">
        <f>SUM(E2680,E2685)</f>
        <v>260</v>
      </c>
      <c r="F2690" s="236"/>
      <c r="G2690" s="237"/>
      <c r="H2690" s="239"/>
      <c r="I2690" s="239"/>
    </row>
    <row r="2691" spans="1:9" ht="16.5" customHeight="1">
      <c r="A2691" s="523"/>
      <c r="B2691" s="524"/>
      <c r="C2691" s="153" t="s">
        <v>9</v>
      </c>
      <c r="D2691" s="25">
        <f t="shared" ref="D2691:E2691" si="172">SUM(D2681,D2686)</f>
        <v>0</v>
      </c>
      <c r="E2691" s="25">
        <f t="shared" si="172"/>
        <v>0</v>
      </c>
      <c r="F2691" s="236"/>
      <c r="G2691" s="237"/>
      <c r="H2691" s="239"/>
      <c r="I2691" s="239"/>
    </row>
    <row r="2692" spans="1:9" ht="16.5" customHeight="1">
      <c r="A2692" s="523"/>
      <c r="B2692" s="524"/>
      <c r="C2692" s="153" t="s">
        <v>10</v>
      </c>
      <c r="D2692" s="25">
        <f t="shared" ref="D2692:E2692" si="173">SUM(D2682,D2687)</f>
        <v>0</v>
      </c>
      <c r="E2692" s="25">
        <f t="shared" si="173"/>
        <v>0</v>
      </c>
      <c r="F2692" s="236"/>
      <c r="G2692" s="237"/>
      <c r="H2692" s="239"/>
      <c r="I2692" s="239"/>
    </row>
    <row r="2693" spans="1:9" ht="16.5" customHeight="1" thickBot="1">
      <c r="A2693" s="523"/>
      <c r="B2693" s="524"/>
      <c r="C2693" s="75" t="s">
        <v>11</v>
      </c>
      <c r="D2693" s="136">
        <f t="shared" ref="D2693:E2693" si="174">SUM(D2683,D2688)</f>
        <v>0</v>
      </c>
      <c r="E2693" s="136">
        <f t="shared" si="174"/>
        <v>0</v>
      </c>
      <c r="F2693" s="313"/>
      <c r="G2693" s="492"/>
      <c r="H2693" s="518"/>
      <c r="I2693" s="518"/>
    </row>
    <row r="2694" spans="1:9" ht="36.75" customHeight="1" thickBot="1">
      <c r="A2694" s="647" t="s">
        <v>1257</v>
      </c>
      <c r="B2694" s="675"/>
      <c r="C2694" s="675"/>
      <c r="D2694" s="675"/>
      <c r="E2694" s="675"/>
      <c r="F2694" s="675"/>
      <c r="G2694" s="675"/>
      <c r="H2694" s="675"/>
      <c r="I2694" s="648"/>
    </row>
    <row r="2695" spans="1:9">
      <c r="A2695" s="234"/>
      <c r="B2695" s="519" t="s">
        <v>1113</v>
      </c>
      <c r="C2695" s="166" t="s">
        <v>7</v>
      </c>
      <c r="D2695" s="167">
        <v>4300</v>
      </c>
      <c r="E2695" s="167">
        <v>2152</v>
      </c>
      <c r="F2695" s="315"/>
      <c r="G2695" s="493"/>
      <c r="H2695" s="472"/>
      <c r="I2695" s="526"/>
    </row>
    <row r="2696" spans="1:9">
      <c r="A2696" s="234"/>
      <c r="B2696" s="234"/>
      <c r="C2696" s="153" t="s">
        <v>8</v>
      </c>
      <c r="D2696" s="25">
        <v>4300</v>
      </c>
      <c r="E2696" s="25">
        <v>2152</v>
      </c>
      <c r="F2696" s="236"/>
      <c r="G2696" s="237"/>
      <c r="H2696" s="239"/>
      <c r="I2696" s="239"/>
    </row>
    <row r="2697" spans="1:9">
      <c r="A2697" s="234"/>
      <c r="B2697" s="234"/>
      <c r="C2697" s="153" t="s">
        <v>9</v>
      </c>
      <c r="D2697" s="25"/>
      <c r="E2697" s="25"/>
      <c r="F2697" s="236"/>
      <c r="G2697" s="237"/>
      <c r="H2697" s="239"/>
      <c r="I2697" s="239"/>
    </row>
    <row r="2698" spans="1:9">
      <c r="A2698" s="234"/>
      <c r="B2698" s="234"/>
      <c r="C2698" s="153" t="s">
        <v>10</v>
      </c>
      <c r="D2698" s="25"/>
      <c r="E2698" s="25"/>
      <c r="F2698" s="236"/>
      <c r="G2698" s="237"/>
      <c r="H2698" s="239"/>
      <c r="I2698" s="239"/>
    </row>
    <row r="2699" spans="1:9" ht="17.25" thickBot="1">
      <c r="A2699" s="234"/>
      <c r="B2699" s="234"/>
      <c r="C2699" s="75" t="s">
        <v>11</v>
      </c>
      <c r="D2699" s="136"/>
      <c r="E2699" s="136"/>
      <c r="F2699" s="236"/>
      <c r="G2699" s="237"/>
      <c r="H2699" s="239"/>
      <c r="I2699" s="239"/>
    </row>
    <row r="2700" spans="1:9" ht="16.5" customHeight="1">
      <c r="A2700" s="394" t="s">
        <v>1114</v>
      </c>
      <c r="B2700" s="370"/>
      <c r="C2700" s="163" t="s">
        <v>7</v>
      </c>
      <c r="D2700" s="34">
        <f>SUM(D2701:D2704)</f>
        <v>5941</v>
      </c>
      <c r="E2700" s="34">
        <f>SUM(E2701:E2704)</f>
        <v>2412</v>
      </c>
      <c r="F2700" s="236"/>
      <c r="G2700" s="237"/>
      <c r="H2700" s="238"/>
      <c r="I2700" s="239"/>
    </row>
    <row r="2701" spans="1:9" ht="16.5" customHeight="1">
      <c r="A2701" s="523"/>
      <c r="B2701" s="371"/>
      <c r="C2701" s="164" t="s">
        <v>8</v>
      </c>
      <c r="D2701" s="25">
        <f>SUM(D2690,D2696)</f>
        <v>5941</v>
      </c>
      <c r="E2701" s="25">
        <f>SUM(E2690,E2696)</f>
        <v>2412</v>
      </c>
      <c r="F2701" s="236"/>
      <c r="G2701" s="237"/>
      <c r="H2701" s="239"/>
      <c r="I2701" s="239"/>
    </row>
    <row r="2702" spans="1:9" ht="16.5" customHeight="1">
      <c r="A2702" s="523"/>
      <c r="B2702" s="371"/>
      <c r="C2702" s="164" t="s">
        <v>9</v>
      </c>
      <c r="D2702" s="25">
        <f t="shared" ref="D2702:E2702" si="175">SUM(D2691,D2697)</f>
        <v>0</v>
      </c>
      <c r="E2702" s="25">
        <f t="shared" si="175"/>
        <v>0</v>
      </c>
      <c r="F2702" s="236"/>
      <c r="G2702" s="237"/>
      <c r="H2702" s="239"/>
      <c r="I2702" s="239"/>
    </row>
    <row r="2703" spans="1:9" ht="16.5" customHeight="1">
      <c r="A2703" s="523"/>
      <c r="B2703" s="371"/>
      <c r="C2703" s="164" t="s">
        <v>10</v>
      </c>
      <c r="D2703" s="25">
        <f t="shared" ref="D2703:E2703" si="176">SUM(D2692,D2698)</f>
        <v>0</v>
      </c>
      <c r="E2703" s="25">
        <f t="shared" si="176"/>
        <v>0</v>
      </c>
      <c r="F2703" s="236"/>
      <c r="G2703" s="237"/>
      <c r="H2703" s="239"/>
      <c r="I2703" s="239"/>
    </row>
    <row r="2704" spans="1:9" ht="17.25" customHeight="1" thickBot="1">
      <c r="A2704" s="523"/>
      <c r="B2704" s="371"/>
      <c r="C2704" s="165" t="s">
        <v>11</v>
      </c>
      <c r="D2704" s="136">
        <f t="shared" ref="D2704:E2704" si="177">SUM(D2693,D2699)</f>
        <v>0</v>
      </c>
      <c r="E2704" s="136">
        <f t="shared" si="177"/>
        <v>0</v>
      </c>
      <c r="F2704" s="313"/>
      <c r="G2704" s="492"/>
      <c r="H2704" s="518"/>
      <c r="I2704" s="518"/>
    </row>
    <row r="2705" spans="1:9" ht="16.5" customHeight="1" thickBot="1">
      <c r="A2705" s="516"/>
      <c r="B2705" s="525"/>
      <c r="C2705" s="525"/>
      <c r="D2705" s="525"/>
      <c r="E2705" s="525"/>
      <c r="F2705" s="525"/>
      <c r="G2705" s="525"/>
      <c r="H2705" s="525"/>
      <c r="I2705" s="517"/>
    </row>
    <row r="2706" spans="1:9" ht="16.5" customHeight="1" thickBot="1">
      <c r="A2706" s="513" t="s">
        <v>963</v>
      </c>
      <c r="B2706" s="514"/>
      <c r="C2706" s="514"/>
      <c r="D2706" s="514"/>
      <c r="E2706" s="514"/>
      <c r="F2706" s="514"/>
      <c r="G2706" s="514"/>
      <c r="H2706" s="514"/>
      <c r="I2706" s="515"/>
    </row>
    <row r="2707" spans="1:9" ht="18" customHeight="1" thickBot="1">
      <c r="A2707" s="2"/>
      <c r="B2707" s="81" t="s">
        <v>654</v>
      </c>
      <c r="C2707" s="101"/>
      <c r="D2707" s="101"/>
      <c r="E2707" s="101"/>
      <c r="F2707" s="100"/>
      <c r="G2707" s="100"/>
      <c r="H2707" s="308"/>
      <c r="I2707" s="309"/>
    </row>
    <row r="2708" spans="1:9" ht="48.75" customHeight="1" thickBot="1">
      <c r="A2708" s="2"/>
      <c r="B2708" s="139" t="s">
        <v>933</v>
      </c>
      <c r="C2708" s="101"/>
      <c r="D2708" s="137"/>
      <c r="E2708" s="101"/>
      <c r="F2708" s="139" t="s">
        <v>934</v>
      </c>
      <c r="G2708" s="139">
        <f>1521/1997.2*100</f>
        <v>76.156619266973763</v>
      </c>
      <c r="H2708" s="308"/>
      <c r="I2708" s="309"/>
    </row>
    <row r="2709" spans="1:9" ht="96" customHeight="1" thickBot="1">
      <c r="A2709" s="2"/>
      <c r="B2709" s="139" t="s">
        <v>935</v>
      </c>
      <c r="C2709" s="101"/>
      <c r="D2709" s="138"/>
      <c r="E2709" s="101"/>
      <c r="F2709" s="139" t="s">
        <v>936</v>
      </c>
      <c r="G2709" s="139">
        <f>123.5557/(1997.2+507)*100</f>
        <v>4.9339389825093845</v>
      </c>
      <c r="H2709" s="308"/>
      <c r="I2709" s="309"/>
    </row>
    <row r="2710" spans="1:9" ht="48.75" customHeight="1" thickBot="1">
      <c r="A2710" s="2"/>
      <c r="B2710" s="139" t="s">
        <v>937</v>
      </c>
      <c r="C2710" s="101"/>
      <c r="D2710" s="138"/>
      <c r="E2710" s="101"/>
      <c r="F2710" s="139" t="s">
        <v>938</v>
      </c>
      <c r="G2710" s="139" t="s">
        <v>939</v>
      </c>
      <c r="H2710" s="308"/>
      <c r="I2710" s="309"/>
    </row>
    <row r="2711" spans="1:9" ht="48.75" customHeight="1" thickBot="1">
      <c r="A2711" s="2"/>
      <c r="B2711" s="139" t="s">
        <v>940</v>
      </c>
      <c r="C2711" s="101"/>
      <c r="D2711" s="138"/>
      <c r="E2711" s="101"/>
      <c r="F2711" s="139" t="s">
        <v>941</v>
      </c>
      <c r="G2711" s="139" t="s">
        <v>942</v>
      </c>
      <c r="H2711" s="516" t="s">
        <v>943</v>
      </c>
      <c r="I2711" s="517"/>
    </row>
    <row r="2712" spans="1:9" ht="17.25" customHeight="1">
      <c r="A2712" s="233" t="s">
        <v>6</v>
      </c>
      <c r="B2712" s="316" t="s">
        <v>944</v>
      </c>
      <c r="C2712" s="103" t="s">
        <v>7</v>
      </c>
      <c r="D2712" s="21">
        <v>123555</v>
      </c>
      <c r="E2712" s="21">
        <v>52288</v>
      </c>
      <c r="F2712" s="501"/>
      <c r="G2712" s="504"/>
      <c r="H2712" s="507"/>
      <c r="I2712" s="508"/>
    </row>
    <row r="2713" spans="1:9" ht="17.25">
      <c r="A2713" s="234"/>
      <c r="B2713" s="316"/>
      <c r="C2713" s="104" t="s">
        <v>8</v>
      </c>
      <c r="D2713" s="23">
        <v>123555</v>
      </c>
      <c r="E2713" s="23">
        <v>52288</v>
      </c>
      <c r="F2713" s="502"/>
      <c r="G2713" s="505"/>
      <c r="H2713" s="509"/>
      <c r="I2713" s="510"/>
    </row>
    <row r="2714" spans="1:9" ht="17.25">
      <c r="A2714" s="234"/>
      <c r="B2714" s="316"/>
      <c r="C2714" s="104" t="s">
        <v>9</v>
      </c>
      <c r="D2714" s="23"/>
      <c r="E2714" s="23"/>
      <c r="F2714" s="502"/>
      <c r="G2714" s="505"/>
      <c r="H2714" s="509"/>
      <c r="I2714" s="510"/>
    </row>
    <row r="2715" spans="1:9" ht="17.25">
      <c r="A2715" s="234"/>
      <c r="B2715" s="316"/>
      <c r="C2715" s="104" t="s">
        <v>10</v>
      </c>
      <c r="D2715" s="23"/>
      <c r="E2715" s="23"/>
      <c r="F2715" s="502"/>
      <c r="G2715" s="505"/>
      <c r="H2715" s="509"/>
      <c r="I2715" s="510"/>
    </row>
    <row r="2716" spans="1:9" ht="18" thickBot="1">
      <c r="A2716" s="235"/>
      <c r="B2716" s="316"/>
      <c r="C2716" s="104" t="s">
        <v>11</v>
      </c>
      <c r="D2716" s="23"/>
      <c r="E2716" s="23"/>
      <c r="F2716" s="503"/>
      <c r="G2716" s="506"/>
      <c r="H2716" s="511"/>
      <c r="I2716" s="512"/>
    </row>
    <row r="2717" spans="1:9" ht="18" customHeight="1">
      <c r="A2717" s="233" t="s">
        <v>12</v>
      </c>
      <c r="B2717" s="312" t="s">
        <v>945</v>
      </c>
      <c r="C2717" s="33" t="s">
        <v>7</v>
      </c>
      <c r="D2717" s="34">
        <v>123555</v>
      </c>
      <c r="E2717" s="34">
        <v>52288</v>
      </c>
      <c r="F2717" s="313"/>
      <c r="G2717" s="492"/>
      <c r="H2717" s="317"/>
      <c r="I2717" s="318"/>
    </row>
    <row r="2718" spans="1:9">
      <c r="A2718" s="234"/>
      <c r="B2718" s="312"/>
      <c r="C2718" s="102" t="s">
        <v>8</v>
      </c>
      <c r="D2718" s="25">
        <v>123555</v>
      </c>
      <c r="E2718" s="25">
        <v>52288</v>
      </c>
      <c r="F2718" s="314"/>
      <c r="G2718" s="494"/>
      <c r="H2718" s="319"/>
      <c r="I2718" s="320"/>
    </row>
    <row r="2719" spans="1:9">
      <c r="A2719" s="234"/>
      <c r="B2719" s="312"/>
      <c r="C2719" s="102" t="s">
        <v>9</v>
      </c>
      <c r="D2719" s="25"/>
      <c r="E2719" s="25"/>
      <c r="F2719" s="314"/>
      <c r="G2719" s="494"/>
      <c r="H2719" s="319"/>
      <c r="I2719" s="320"/>
    </row>
    <row r="2720" spans="1:9">
      <c r="A2720" s="234"/>
      <c r="B2720" s="312"/>
      <c r="C2720" s="102" t="s">
        <v>10</v>
      </c>
      <c r="D2720" s="25"/>
      <c r="E2720" s="25"/>
      <c r="F2720" s="314"/>
      <c r="G2720" s="494"/>
      <c r="H2720" s="319"/>
      <c r="I2720" s="320"/>
    </row>
    <row r="2721" spans="1:9" ht="17.25" thickBot="1">
      <c r="A2721" s="235"/>
      <c r="B2721" s="312"/>
      <c r="C2721" s="102" t="s">
        <v>11</v>
      </c>
      <c r="D2721" s="25"/>
      <c r="E2721" s="25"/>
      <c r="F2721" s="315"/>
      <c r="G2721" s="493"/>
      <c r="H2721" s="321"/>
      <c r="I2721" s="322"/>
    </row>
    <row r="2722" spans="1:9" ht="18" customHeight="1">
      <c r="A2722" s="233" t="s">
        <v>47</v>
      </c>
      <c r="B2722" s="312" t="s">
        <v>946</v>
      </c>
      <c r="C2722" s="33" t="s">
        <v>7</v>
      </c>
      <c r="D2722" s="34">
        <v>0</v>
      </c>
      <c r="E2722" s="34">
        <v>0</v>
      </c>
      <c r="F2722" s="313"/>
      <c r="G2722" s="492"/>
      <c r="H2722" s="317"/>
      <c r="I2722" s="318"/>
    </row>
    <row r="2723" spans="1:9">
      <c r="A2723" s="234"/>
      <c r="B2723" s="312"/>
      <c r="C2723" s="102" t="s">
        <v>8</v>
      </c>
      <c r="D2723" s="25">
        <v>0</v>
      </c>
      <c r="E2723" s="25">
        <v>0</v>
      </c>
      <c r="F2723" s="314"/>
      <c r="G2723" s="494"/>
      <c r="H2723" s="319"/>
      <c r="I2723" s="320"/>
    </row>
    <row r="2724" spans="1:9">
      <c r="A2724" s="234"/>
      <c r="B2724" s="312"/>
      <c r="C2724" s="102" t="s">
        <v>9</v>
      </c>
      <c r="D2724" s="25"/>
      <c r="E2724" s="25"/>
      <c r="F2724" s="314"/>
      <c r="G2724" s="494"/>
      <c r="H2724" s="319"/>
      <c r="I2724" s="320"/>
    </row>
    <row r="2725" spans="1:9">
      <c r="A2725" s="234"/>
      <c r="B2725" s="312"/>
      <c r="C2725" s="102" t="s">
        <v>10</v>
      </c>
      <c r="D2725" s="25"/>
      <c r="E2725" s="25"/>
      <c r="F2725" s="314"/>
      <c r="G2725" s="494"/>
      <c r="H2725" s="319"/>
      <c r="I2725" s="320"/>
    </row>
    <row r="2726" spans="1:9" ht="17.25" thickBot="1">
      <c r="A2726" s="235"/>
      <c r="B2726" s="312"/>
      <c r="C2726" s="102" t="s">
        <v>11</v>
      </c>
      <c r="D2726" s="25"/>
      <c r="E2726" s="25"/>
      <c r="F2726" s="315"/>
      <c r="G2726" s="493"/>
      <c r="H2726" s="321"/>
      <c r="I2726" s="322"/>
    </row>
    <row r="2727" spans="1:9" ht="18" customHeight="1">
      <c r="A2727" s="233" t="s">
        <v>49</v>
      </c>
      <c r="B2727" s="312" t="s">
        <v>947</v>
      </c>
      <c r="C2727" s="33" t="s">
        <v>7</v>
      </c>
      <c r="D2727" s="34">
        <v>0</v>
      </c>
      <c r="E2727" s="34">
        <v>0</v>
      </c>
      <c r="F2727" s="313"/>
      <c r="G2727" s="492"/>
      <c r="H2727" s="317"/>
      <c r="I2727" s="318"/>
    </row>
    <row r="2728" spans="1:9">
      <c r="A2728" s="234"/>
      <c r="B2728" s="312"/>
      <c r="C2728" s="102" t="s">
        <v>8</v>
      </c>
      <c r="D2728" s="25">
        <v>0</v>
      </c>
      <c r="E2728" s="25">
        <v>0</v>
      </c>
      <c r="F2728" s="314"/>
      <c r="G2728" s="494"/>
      <c r="H2728" s="319"/>
      <c r="I2728" s="320"/>
    </row>
    <row r="2729" spans="1:9">
      <c r="A2729" s="234"/>
      <c r="B2729" s="312"/>
      <c r="C2729" s="102" t="s">
        <v>9</v>
      </c>
      <c r="D2729" s="25"/>
      <c r="E2729" s="25"/>
      <c r="F2729" s="314"/>
      <c r="G2729" s="494"/>
      <c r="H2729" s="319"/>
      <c r="I2729" s="320"/>
    </row>
    <row r="2730" spans="1:9">
      <c r="A2730" s="234"/>
      <c r="B2730" s="312"/>
      <c r="C2730" s="102" t="s">
        <v>10</v>
      </c>
      <c r="D2730" s="25"/>
      <c r="E2730" s="25"/>
      <c r="F2730" s="314"/>
      <c r="G2730" s="494"/>
      <c r="H2730" s="319"/>
      <c r="I2730" s="320"/>
    </row>
    <row r="2731" spans="1:9" ht="17.25" thickBot="1">
      <c r="A2731" s="235"/>
      <c r="B2731" s="312"/>
      <c r="C2731" s="102" t="s">
        <v>11</v>
      </c>
      <c r="D2731" s="25"/>
      <c r="E2731" s="25"/>
      <c r="F2731" s="315"/>
      <c r="G2731" s="493"/>
      <c r="H2731" s="321"/>
      <c r="I2731" s="322"/>
    </row>
    <row r="2732" spans="1:9" ht="18" customHeight="1">
      <c r="A2732" s="253" t="s">
        <v>798</v>
      </c>
      <c r="B2732" s="253"/>
      <c r="C2732" s="103" t="s">
        <v>7</v>
      </c>
      <c r="D2732" s="21">
        <v>123555</v>
      </c>
      <c r="E2732" s="21">
        <v>52288</v>
      </c>
      <c r="F2732" s="230"/>
      <c r="G2732" s="231"/>
      <c r="H2732" s="232"/>
      <c r="I2732" s="232"/>
    </row>
    <row r="2733" spans="1:9">
      <c r="A2733" s="253"/>
      <c r="B2733" s="253"/>
      <c r="C2733" s="103" t="s">
        <v>8</v>
      </c>
      <c r="D2733" s="21">
        <v>123555</v>
      </c>
      <c r="E2733" s="21">
        <v>52288</v>
      </c>
      <c r="F2733" s="230"/>
      <c r="G2733" s="231"/>
      <c r="H2733" s="232"/>
      <c r="I2733" s="232"/>
    </row>
    <row r="2734" spans="1:9">
      <c r="A2734" s="253"/>
      <c r="B2734" s="253"/>
      <c r="C2734" s="103" t="s">
        <v>9</v>
      </c>
      <c r="D2734" s="21"/>
      <c r="E2734" s="21"/>
      <c r="F2734" s="230"/>
      <c r="G2734" s="231"/>
      <c r="H2734" s="232"/>
      <c r="I2734" s="232"/>
    </row>
    <row r="2735" spans="1:9">
      <c r="A2735" s="253"/>
      <c r="B2735" s="253"/>
      <c r="C2735" s="103" t="s">
        <v>10</v>
      </c>
      <c r="D2735" s="21"/>
      <c r="E2735" s="21"/>
      <c r="F2735" s="230"/>
      <c r="G2735" s="231"/>
      <c r="H2735" s="232"/>
      <c r="I2735" s="232"/>
    </row>
    <row r="2736" spans="1:9" ht="30">
      <c r="A2736" s="253"/>
      <c r="B2736" s="253"/>
      <c r="C2736" s="103" t="s">
        <v>11</v>
      </c>
      <c r="D2736" s="21"/>
      <c r="E2736" s="21"/>
      <c r="F2736" s="230"/>
      <c r="G2736" s="231"/>
      <c r="H2736" s="232"/>
      <c r="I2736" s="232"/>
    </row>
    <row r="2737" spans="1:9" ht="41.25" customHeight="1" thickBot="1">
      <c r="A2737" s="327" t="s">
        <v>960</v>
      </c>
      <c r="B2737" s="328"/>
      <c r="C2737" s="328"/>
      <c r="D2737" s="328"/>
      <c r="E2737" s="328"/>
      <c r="F2737" s="328"/>
      <c r="G2737" s="328"/>
      <c r="H2737" s="328"/>
      <c r="I2737" s="329"/>
    </row>
    <row r="2738" spans="1:9" ht="18" thickBot="1">
      <c r="A2738" s="2"/>
      <c r="B2738" s="81" t="s">
        <v>654</v>
      </c>
      <c r="C2738" s="101"/>
      <c r="D2738" s="101"/>
      <c r="E2738" s="101"/>
      <c r="F2738" s="100"/>
      <c r="G2738" s="100"/>
      <c r="H2738" s="308"/>
      <c r="I2738" s="309"/>
    </row>
    <row r="2739" spans="1:9" ht="36" customHeight="1" thickBot="1">
      <c r="A2739" s="2"/>
      <c r="B2739" s="81" t="s">
        <v>948</v>
      </c>
      <c r="C2739" s="101"/>
      <c r="D2739" s="137"/>
      <c r="E2739" s="101"/>
      <c r="F2739" s="139">
        <v>92</v>
      </c>
      <c r="G2739" s="139">
        <f>100-(4/116*100)</f>
        <v>96.551724137931032</v>
      </c>
      <c r="H2739" s="98"/>
      <c r="I2739" s="99"/>
    </row>
    <row r="2740" spans="1:9" ht="39.75" customHeight="1" thickBot="1">
      <c r="A2740" s="2"/>
      <c r="B2740" s="81" t="s">
        <v>949</v>
      </c>
      <c r="C2740" s="101"/>
      <c r="D2740" s="138"/>
      <c r="E2740" s="101"/>
      <c r="F2740" s="139">
        <v>92</v>
      </c>
      <c r="G2740" s="139">
        <f>100-(2/116*100)</f>
        <v>98.275862068965523</v>
      </c>
      <c r="H2740" s="98"/>
      <c r="I2740" s="99"/>
    </row>
    <row r="2741" spans="1:9" ht="18" customHeight="1">
      <c r="A2741" s="233" t="s">
        <v>6</v>
      </c>
      <c r="B2741" s="316" t="s">
        <v>961</v>
      </c>
      <c r="C2741" s="103" t="s">
        <v>7</v>
      </c>
      <c r="D2741" s="21">
        <v>4568</v>
      </c>
      <c r="E2741" s="21">
        <f>E2746+E2751+E2756+E2761+E2766</f>
        <v>1301.8</v>
      </c>
      <c r="F2741" s="325"/>
      <c r="G2741" s="326"/>
      <c r="H2741" s="316"/>
      <c r="I2741" s="232"/>
    </row>
    <row r="2742" spans="1:9" ht="17.25">
      <c r="A2742" s="234"/>
      <c r="B2742" s="316"/>
      <c r="C2742" s="104" t="s">
        <v>8</v>
      </c>
      <c r="D2742" s="23">
        <v>4568</v>
      </c>
      <c r="E2742" s="23">
        <f>E2741</f>
        <v>1301.8</v>
      </c>
      <c r="F2742" s="325"/>
      <c r="G2742" s="326"/>
      <c r="H2742" s="232"/>
      <c r="I2742" s="232"/>
    </row>
    <row r="2743" spans="1:9" ht="17.25">
      <c r="A2743" s="234"/>
      <c r="B2743" s="316"/>
      <c r="C2743" s="104" t="s">
        <v>9</v>
      </c>
      <c r="D2743" s="23"/>
      <c r="E2743" s="23"/>
      <c r="F2743" s="325"/>
      <c r="G2743" s="326"/>
      <c r="H2743" s="232"/>
      <c r="I2743" s="232"/>
    </row>
    <row r="2744" spans="1:9" ht="17.25">
      <c r="A2744" s="234"/>
      <c r="B2744" s="316"/>
      <c r="C2744" s="104" t="s">
        <v>10</v>
      </c>
      <c r="D2744" s="23"/>
      <c r="E2744" s="23"/>
      <c r="F2744" s="325"/>
      <c r="G2744" s="326"/>
      <c r="H2744" s="232"/>
      <c r="I2744" s="232"/>
    </row>
    <row r="2745" spans="1:9" ht="18" thickBot="1">
      <c r="A2745" s="235"/>
      <c r="B2745" s="316"/>
      <c r="C2745" s="104" t="s">
        <v>11</v>
      </c>
      <c r="D2745" s="23"/>
      <c r="E2745" s="23"/>
      <c r="F2745" s="325"/>
      <c r="G2745" s="326"/>
      <c r="H2745" s="232"/>
      <c r="I2745" s="232"/>
    </row>
    <row r="2746" spans="1:9" ht="18" customHeight="1">
      <c r="A2746" s="233" t="s">
        <v>12</v>
      </c>
      <c r="B2746" s="312" t="s">
        <v>950</v>
      </c>
      <c r="C2746" s="33" t="s">
        <v>7</v>
      </c>
      <c r="D2746" s="34">
        <v>3038</v>
      </c>
      <c r="E2746" s="34">
        <v>1012.9</v>
      </c>
      <c r="F2746" s="236"/>
      <c r="G2746" s="237"/>
      <c r="H2746" s="238"/>
      <c r="I2746" s="239"/>
    </row>
    <row r="2747" spans="1:9">
      <c r="A2747" s="234"/>
      <c r="B2747" s="312"/>
      <c r="C2747" s="102" t="s">
        <v>8</v>
      </c>
      <c r="D2747" s="25">
        <v>3038</v>
      </c>
      <c r="E2747" s="25">
        <f>E2746</f>
        <v>1012.9</v>
      </c>
      <c r="F2747" s="236"/>
      <c r="G2747" s="237"/>
      <c r="H2747" s="239"/>
      <c r="I2747" s="239"/>
    </row>
    <row r="2748" spans="1:9">
      <c r="A2748" s="234"/>
      <c r="B2748" s="312"/>
      <c r="C2748" s="102" t="s">
        <v>9</v>
      </c>
      <c r="D2748" s="25"/>
      <c r="E2748" s="25"/>
      <c r="F2748" s="236"/>
      <c r="G2748" s="237"/>
      <c r="H2748" s="239"/>
      <c r="I2748" s="239"/>
    </row>
    <row r="2749" spans="1:9">
      <c r="A2749" s="234"/>
      <c r="B2749" s="312"/>
      <c r="C2749" s="102" t="s">
        <v>10</v>
      </c>
      <c r="D2749" s="25"/>
      <c r="E2749" s="25"/>
      <c r="F2749" s="236"/>
      <c r="G2749" s="237"/>
      <c r="H2749" s="239"/>
      <c r="I2749" s="239"/>
    </row>
    <row r="2750" spans="1:9" ht="17.25" thickBot="1">
      <c r="A2750" s="235"/>
      <c r="B2750" s="312"/>
      <c r="C2750" s="102" t="s">
        <v>11</v>
      </c>
      <c r="D2750" s="25"/>
      <c r="E2750" s="25"/>
      <c r="F2750" s="236"/>
      <c r="G2750" s="237"/>
      <c r="H2750" s="239"/>
      <c r="I2750" s="239"/>
    </row>
    <row r="2751" spans="1:9" ht="18" customHeight="1">
      <c r="A2751" s="233" t="s">
        <v>47</v>
      </c>
      <c r="B2751" s="312" t="s">
        <v>951</v>
      </c>
      <c r="C2751" s="33" t="s">
        <v>7</v>
      </c>
      <c r="D2751" s="34">
        <v>1191</v>
      </c>
      <c r="E2751" s="34">
        <v>185.2</v>
      </c>
      <c r="F2751" s="236"/>
      <c r="G2751" s="237"/>
      <c r="H2751" s="238"/>
      <c r="I2751" s="239"/>
    </row>
    <row r="2752" spans="1:9">
      <c r="A2752" s="234"/>
      <c r="B2752" s="312"/>
      <c r="C2752" s="102" t="s">
        <v>8</v>
      </c>
      <c r="D2752" s="25">
        <v>1191</v>
      </c>
      <c r="E2752" s="25">
        <v>185.2</v>
      </c>
      <c r="F2752" s="236"/>
      <c r="G2752" s="237"/>
      <c r="H2752" s="239"/>
      <c r="I2752" s="239"/>
    </row>
    <row r="2753" spans="1:9">
      <c r="A2753" s="234"/>
      <c r="B2753" s="312"/>
      <c r="C2753" s="102" t="s">
        <v>9</v>
      </c>
      <c r="D2753" s="25"/>
      <c r="E2753" s="25"/>
      <c r="F2753" s="236"/>
      <c r="G2753" s="237"/>
      <c r="H2753" s="239"/>
      <c r="I2753" s="239"/>
    </row>
    <row r="2754" spans="1:9">
      <c r="A2754" s="234"/>
      <c r="B2754" s="312"/>
      <c r="C2754" s="102" t="s">
        <v>10</v>
      </c>
      <c r="D2754" s="25"/>
      <c r="E2754" s="25"/>
      <c r="F2754" s="236"/>
      <c r="G2754" s="237"/>
      <c r="H2754" s="239"/>
      <c r="I2754" s="239"/>
    </row>
    <row r="2755" spans="1:9" ht="17.25" thickBot="1">
      <c r="A2755" s="235"/>
      <c r="B2755" s="312"/>
      <c r="C2755" s="102" t="s">
        <v>11</v>
      </c>
      <c r="D2755" s="25"/>
      <c r="E2755" s="25"/>
      <c r="F2755" s="236"/>
      <c r="G2755" s="237"/>
      <c r="H2755" s="239"/>
      <c r="I2755" s="239"/>
    </row>
    <row r="2756" spans="1:9" ht="18" customHeight="1">
      <c r="A2756" s="233" t="s">
        <v>49</v>
      </c>
      <c r="B2756" s="312" t="s">
        <v>952</v>
      </c>
      <c r="C2756" s="33" t="s">
        <v>7</v>
      </c>
      <c r="D2756" s="34">
        <v>240</v>
      </c>
      <c r="E2756" s="34">
        <v>0</v>
      </c>
      <c r="F2756" s="236"/>
      <c r="G2756" s="237"/>
      <c r="H2756" s="238"/>
      <c r="I2756" s="239"/>
    </row>
    <row r="2757" spans="1:9">
      <c r="A2757" s="234"/>
      <c r="B2757" s="312"/>
      <c r="C2757" s="102" t="s">
        <v>8</v>
      </c>
      <c r="D2757" s="25">
        <v>240</v>
      </c>
      <c r="E2757" s="25">
        <v>0</v>
      </c>
      <c r="F2757" s="236"/>
      <c r="G2757" s="237"/>
      <c r="H2757" s="239"/>
      <c r="I2757" s="239"/>
    </row>
    <row r="2758" spans="1:9">
      <c r="A2758" s="234"/>
      <c r="B2758" s="312"/>
      <c r="C2758" s="102" t="s">
        <v>9</v>
      </c>
      <c r="D2758" s="25"/>
      <c r="E2758" s="25"/>
      <c r="F2758" s="236"/>
      <c r="G2758" s="237"/>
      <c r="H2758" s="239"/>
      <c r="I2758" s="239"/>
    </row>
    <row r="2759" spans="1:9">
      <c r="A2759" s="234"/>
      <c r="B2759" s="312"/>
      <c r="C2759" s="102" t="s">
        <v>10</v>
      </c>
      <c r="D2759" s="25"/>
      <c r="E2759" s="25"/>
      <c r="F2759" s="236"/>
      <c r="G2759" s="237"/>
      <c r="H2759" s="239"/>
      <c r="I2759" s="239"/>
    </row>
    <row r="2760" spans="1:9" ht="17.25" thickBot="1">
      <c r="A2760" s="235"/>
      <c r="B2760" s="312"/>
      <c r="C2760" s="102" t="s">
        <v>11</v>
      </c>
      <c r="D2760" s="25"/>
      <c r="E2760" s="25"/>
      <c r="F2760" s="236"/>
      <c r="G2760" s="237"/>
      <c r="H2760" s="239"/>
      <c r="I2760" s="239"/>
    </row>
    <row r="2761" spans="1:9" ht="18" customHeight="1">
      <c r="A2761" s="233" t="s">
        <v>51</v>
      </c>
      <c r="B2761" s="312" t="s">
        <v>953</v>
      </c>
      <c r="C2761" s="33" t="s">
        <v>7</v>
      </c>
      <c r="D2761" s="34">
        <v>99</v>
      </c>
      <c r="E2761" s="34">
        <v>79.2</v>
      </c>
      <c r="F2761" s="236"/>
      <c r="G2761" s="237"/>
      <c r="H2761" s="238"/>
      <c r="I2761" s="239"/>
    </row>
    <row r="2762" spans="1:9">
      <c r="A2762" s="234"/>
      <c r="B2762" s="312"/>
      <c r="C2762" s="102" t="s">
        <v>8</v>
      </c>
      <c r="D2762" s="25">
        <v>99</v>
      </c>
      <c r="E2762" s="25">
        <v>79.2</v>
      </c>
      <c r="F2762" s="236"/>
      <c r="G2762" s="237"/>
      <c r="H2762" s="239"/>
      <c r="I2762" s="239"/>
    </row>
    <row r="2763" spans="1:9">
      <c r="A2763" s="234"/>
      <c r="B2763" s="312"/>
      <c r="C2763" s="102" t="s">
        <v>9</v>
      </c>
      <c r="D2763" s="25"/>
      <c r="E2763" s="25"/>
      <c r="F2763" s="236"/>
      <c r="G2763" s="237"/>
      <c r="H2763" s="239"/>
      <c r="I2763" s="239"/>
    </row>
    <row r="2764" spans="1:9">
      <c r="A2764" s="234"/>
      <c r="B2764" s="312"/>
      <c r="C2764" s="102" t="s">
        <v>10</v>
      </c>
      <c r="D2764" s="25"/>
      <c r="E2764" s="25"/>
      <c r="F2764" s="236"/>
      <c r="G2764" s="237"/>
      <c r="H2764" s="239"/>
      <c r="I2764" s="239"/>
    </row>
    <row r="2765" spans="1:9" ht="17.25" thickBot="1">
      <c r="A2765" s="235"/>
      <c r="B2765" s="312"/>
      <c r="C2765" s="102" t="s">
        <v>11</v>
      </c>
      <c r="D2765" s="25"/>
      <c r="E2765" s="25"/>
      <c r="F2765" s="236"/>
      <c r="G2765" s="237"/>
      <c r="H2765" s="239"/>
      <c r="I2765" s="239"/>
    </row>
    <row r="2766" spans="1:9" ht="18" customHeight="1">
      <c r="A2766" s="233" t="s">
        <v>53</v>
      </c>
      <c r="B2766" s="312" t="s">
        <v>954</v>
      </c>
      <c r="C2766" s="33" t="s">
        <v>7</v>
      </c>
      <c r="D2766" s="34">
        <v>0</v>
      </c>
      <c r="E2766" s="34">
        <v>24.5</v>
      </c>
      <c r="F2766" s="236"/>
      <c r="G2766" s="237"/>
      <c r="H2766" s="238"/>
      <c r="I2766" s="239"/>
    </row>
    <row r="2767" spans="1:9">
      <c r="A2767" s="234"/>
      <c r="B2767" s="312"/>
      <c r="C2767" s="102" t="s">
        <v>8</v>
      </c>
      <c r="D2767" s="25">
        <v>0</v>
      </c>
      <c r="E2767" s="25">
        <f>E2766</f>
        <v>24.5</v>
      </c>
      <c r="F2767" s="236"/>
      <c r="G2767" s="237"/>
      <c r="H2767" s="239"/>
      <c r="I2767" s="239"/>
    </row>
    <row r="2768" spans="1:9">
      <c r="A2768" s="234"/>
      <c r="B2768" s="312"/>
      <c r="C2768" s="102" t="s">
        <v>9</v>
      </c>
      <c r="D2768" s="25"/>
      <c r="E2768" s="25"/>
      <c r="F2768" s="236"/>
      <c r="G2768" s="237"/>
      <c r="H2768" s="239"/>
      <c r="I2768" s="239"/>
    </row>
    <row r="2769" spans="1:9">
      <c r="A2769" s="234"/>
      <c r="B2769" s="312"/>
      <c r="C2769" s="102" t="s">
        <v>10</v>
      </c>
      <c r="D2769" s="25"/>
      <c r="E2769" s="25"/>
      <c r="F2769" s="236"/>
      <c r="G2769" s="237"/>
      <c r="H2769" s="239"/>
      <c r="I2769" s="239"/>
    </row>
    <row r="2770" spans="1:9" ht="17.25" thickBot="1">
      <c r="A2770" s="235"/>
      <c r="B2770" s="312"/>
      <c r="C2770" s="102" t="s">
        <v>11</v>
      </c>
      <c r="D2770" s="25"/>
      <c r="E2770" s="25"/>
      <c r="F2770" s="236"/>
      <c r="G2770" s="237"/>
      <c r="H2770" s="239"/>
      <c r="I2770" s="239"/>
    </row>
    <row r="2771" spans="1:9" ht="18" customHeight="1">
      <c r="A2771" s="233" t="s">
        <v>13</v>
      </c>
      <c r="B2771" s="316" t="s">
        <v>962</v>
      </c>
      <c r="C2771" s="103" t="s">
        <v>7</v>
      </c>
      <c r="D2771" s="21">
        <v>3076</v>
      </c>
      <c r="E2771" s="21">
        <f>E2776+E2781+E2786+E2791+E2796</f>
        <v>380.2</v>
      </c>
      <c r="F2771" s="325"/>
      <c r="G2771" s="326"/>
      <c r="H2771" s="316"/>
      <c r="I2771" s="232"/>
    </row>
    <row r="2772" spans="1:9" ht="17.25">
      <c r="A2772" s="234"/>
      <c r="B2772" s="316"/>
      <c r="C2772" s="104" t="s">
        <v>8</v>
      </c>
      <c r="D2772" s="23">
        <v>3076</v>
      </c>
      <c r="E2772" s="23">
        <f>E2771</f>
        <v>380.2</v>
      </c>
      <c r="F2772" s="325"/>
      <c r="G2772" s="326"/>
      <c r="H2772" s="232"/>
      <c r="I2772" s="232"/>
    </row>
    <row r="2773" spans="1:9" ht="17.25">
      <c r="A2773" s="234"/>
      <c r="B2773" s="316"/>
      <c r="C2773" s="104" t="s">
        <v>9</v>
      </c>
      <c r="D2773" s="23"/>
      <c r="E2773" s="23"/>
      <c r="F2773" s="325"/>
      <c r="G2773" s="326"/>
      <c r="H2773" s="232"/>
      <c r="I2773" s="232"/>
    </row>
    <row r="2774" spans="1:9" ht="17.25">
      <c r="A2774" s="234"/>
      <c r="B2774" s="316"/>
      <c r="C2774" s="104" t="s">
        <v>10</v>
      </c>
      <c r="D2774" s="23"/>
      <c r="E2774" s="23"/>
      <c r="F2774" s="325"/>
      <c r="G2774" s="326"/>
      <c r="H2774" s="232"/>
      <c r="I2774" s="232"/>
    </row>
    <row r="2775" spans="1:9" ht="18" thickBot="1">
      <c r="A2775" s="235"/>
      <c r="B2775" s="316"/>
      <c r="C2775" s="104" t="s">
        <v>11</v>
      </c>
      <c r="D2775" s="23"/>
      <c r="E2775" s="23"/>
      <c r="F2775" s="325"/>
      <c r="G2775" s="326"/>
      <c r="H2775" s="232"/>
      <c r="I2775" s="232"/>
    </row>
    <row r="2776" spans="1:9" ht="18" customHeight="1">
      <c r="A2776" s="233" t="s">
        <v>33</v>
      </c>
      <c r="B2776" s="312" t="s">
        <v>955</v>
      </c>
      <c r="C2776" s="33" t="s">
        <v>7</v>
      </c>
      <c r="D2776" s="34">
        <v>139</v>
      </c>
      <c r="E2776" s="34">
        <v>12.2</v>
      </c>
      <c r="F2776" s="236"/>
      <c r="G2776" s="237"/>
      <c r="H2776" s="238"/>
      <c r="I2776" s="239"/>
    </row>
    <row r="2777" spans="1:9">
      <c r="A2777" s="234"/>
      <c r="B2777" s="312"/>
      <c r="C2777" s="102" t="s">
        <v>8</v>
      </c>
      <c r="D2777" s="25">
        <v>139</v>
      </c>
      <c r="E2777" s="25">
        <f>E2776</f>
        <v>12.2</v>
      </c>
      <c r="F2777" s="236"/>
      <c r="G2777" s="237"/>
      <c r="H2777" s="239"/>
      <c r="I2777" s="239"/>
    </row>
    <row r="2778" spans="1:9">
      <c r="A2778" s="234"/>
      <c r="B2778" s="312"/>
      <c r="C2778" s="102" t="s">
        <v>9</v>
      </c>
      <c r="D2778" s="25"/>
      <c r="E2778" s="25"/>
      <c r="F2778" s="236"/>
      <c r="G2778" s="237"/>
      <c r="H2778" s="239"/>
      <c r="I2778" s="239"/>
    </row>
    <row r="2779" spans="1:9">
      <c r="A2779" s="234"/>
      <c r="B2779" s="312"/>
      <c r="C2779" s="102" t="s">
        <v>10</v>
      </c>
      <c r="D2779" s="25"/>
      <c r="E2779" s="25"/>
      <c r="F2779" s="236"/>
      <c r="G2779" s="237"/>
      <c r="H2779" s="239"/>
      <c r="I2779" s="239"/>
    </row>
    <row r="2780" spans="1:9" ht="17.25" thickBot="1">
      <c r="A2780" s="235"/>
      <c r="B2780" s="312"/>
      <c r="C2780" s="102" t="s">
        <v>11</v>
      </c>
      <c r="D2780" s="25"/>
      <c r="E2780" s="25"/>
      <c r="F2780" s="236"/>
      <c r="G2780" s="237"/>
      <c r="H2780" s="239"/>
      <c r="I2780" s="239"/>
    </row>
    <row r="2781" spans="1:9" ht="18" customHeight="1">
      <c r="A2781" s="233" t="s">
        <v>65</v>
      </c>
      <c r="B2781" s="312" t="s">
        <v>956</v>
      </c>
      <c r="C2781" s="33" t="s">
        <v>7</v>
      </c>
      <c r="D2781" s="34">
        <v>2179</v>
      </c>
      <c r="E2781" s="34">
        <v>126</v>
      </c>
      <c r="F2781" s="236"/>
      <c r="G2781" s="237"/>
      <c r="H2781" s="238"/>
      <c r="I2781" s="239"/>
    </row>
    <row r="2782" spans="1:9">
      <c r="A2782" s="234"/>
      <c r="B2782" s="312"/>
      <c r="C2782" s="102" t="s">
        <v>8</v>
      </c>
      <c r="D2782" s="25">
        <v>2179</v>
      </c>
      <c r="E2782" s="25">
        <v>126</v>
      </c>
      <c r="F2782" s="236"/>
      <c r="G2782" s="237"/>
      <c r="H2782" s="239"/>
      <c r="I2782" s="239"/>
    </row>
    <row r="2783" spans="1:9">
      <c r="A2783" s="234"/>
      <c r="B2783" s="312"/>
      <c r="C2783" s="102" t="s">
        <v>9</v>
      </c>
      <c r="D2783" s="25"/>
      <c r="E2783" s="25"/>
      <c r="F2783" s="236"/>
      <c r="G2783" s="237"/>
      <c r="H2783" s="239"/>
      <c r="I2783" s="239"/>
    </row>
    <row r="2784" spans="1:9">
      <c r="A2784" s="234"/>
      <c r="B2784" s="312"/>
      <c r="C2784" s="102" t="s">
        <v>10</v>
      </c>
      <c r="D2784" s="25"/>
      <c r="E2784" s="25"/>
      <c r="F2784" s="236"/>
      <c r="G2784" s="237"/>
      <c r="H2784" s="239"/>
      <c r="I2784" s="239"/>
    </row>
    <row r="2785" spans="1:9" ht="17.25" thickBot="1">
      <c r="A2785" s="235"/>
      <c r="B2785" s="312"/>
      <c r="C2785" s="102" t="s">
        <v>11</v>
      </c>
      <c r="D2785" s="25"/>
      <c r="E2785" s="25"/>
      <c r="F2785" s="236"/>
      <c r="G2785" s="237"/>
      <c r="H2785" s="239"/>
      <c r="I2785" s="239"/>
    </row>
    <row r="2786" spans="1:9" ht="18" customHeight="1">
      <c r="A2786" s="233" t="s">
        <v>67</v>
      </c>
      <c r="B2786" s="312" t="s">
        <v>957</v>
      </c>
      <c r="C2786" s="33" t="s">
        <v>7</v>
      </c>
      <c r="D2786" s="34">
        <v>140</v>
      </c>
      <c r="E2786" s="34"/>
      <c r="F2786" s="236"/>
      <c r="G2786" s="237"/>
      <c r="H2786" s="238"/>
      <c r="I2786" s="239"/>
    </row>
    <row r="2787" spans="1:9">
      <c r="A2787" s="234"/>
      <c r="B2787" s="312"/>
      <c r="C2787" s="102" t="s">
        <v>8</v>
      </c>
      <c r="D2787" s="25">
        <v>140</v>
      </c>
      <c r="E2787" s="25"/>
      <c r="F2787" s="236"/>
      <c r="G2787" s="237"/>
      <c r="H2787" s="239"/>
      <c r="I2787" s="239"/>
    </row>
    <row r="2788" spans="1:9">
      <c r="A2788" s="234"/>
      <c r="B2788" s="312"/>
      <c r="C2788" s="102" t="s">
        <v>9</v>
      </c>
      <c r="D2788" s="25"/>
      <c r="E2788" s="25"/>
      <c r="F2788" s="236"/>
      <c r="G2788" s="237"/>
      <c r="H2788" s="239"/>
      <c r="I2788" s="239"/>
    </row>
    <row r="2789" spans="1:9">
      <c r="A2789" s="234"/>
      <c r="B2789" s="312"/>
      <c r="C2789" s="102" t="s">
        <v>10</v>
      </c>
      <c r="D2789" s="25"/>
      <c r="E2789" s="25"/>
      <c r="F2789" s="236"/>
      <c r="G2789" s="237"/>
      <c r="H2789" s="239"/>
      <c r="I2789" s="239"/>
    </row>
    <row r="2790" spans="1:9" ht="17.25" thickBot="1">
      <c r="A2790" s="235"/>
      <c r="B2790" s="312"/>
      <c r="C2790" s="102" t="s">
        <v>11</v>
      </c>
      <c r="D2790" s="25"/>
      <c r="E2790" s="25"/>
      <c r="F2790" s="236"/>
      <c r="G2790" s="237"/>
      <c r="H2790" s="239"/>
      <c r="I2790" s="239"/>
    </row>
    <row r="2791" spans="1:9" ht="18" customHeight="1">
      <c r="A2791" s="233" t="s">
        <v>210</v>
      </c>
      <c r="B2791" s="312" t="s">
        <v>958</v>
      </c>
      <c r="C2791" s="33" t="s">
        <v>7</v>
      </c>
      <c r="D2791" s="34">
        <v>368</v>
      </c>
      <c r="E2791" s="34">
        <v>158</v>
      </c>
      <c r="F2791" s="236"/>
      <c r="G2791" s="237"/>
      <c r="H2791" s="238"/>
      <c r="I2791" s="239"/>
    </row>
    <row r="2792" spans="1:9">
      <c r="A2792" s="234"/>
      <c r="B2792" s="312"/>
      <c r="C2792" s="102" t="s">
        <v>8</v>
      </c>
      <c r="D2792" s="25">
        <v>368</v>
      </c>
      <c r="E2792" s="25">
        <v>158</v>
      </c>
      <c r="F2792" s="236"/>
      <c r="G2792" s="237"/>
      <c r="H2792" s="239"/>
      <c r="I2792" s="239"/>
    </row>
    <row r="2793" spans="1:9">
      <c r="A2793" s="234"/>
      <c r="B2793" s="312"/>
      <c r="C2793" s="102" t="s">
        <v>9</v>
      </c>
      <c r="D2793" s="25"/>
      <c r="E2793" s="25"/>
      <c r="F2793" s="236"/>
      <c r="G2793" s="237"/>
      <c r="H2793" s="239"/>
      <c r="I2793" s="239"/>
    </row>
    <row r="2794" spans="1:9">
      <c r="A2794" s="234"/>
      <c r="B2794" s="312"/>
      <c r="C2794" s="102" t="s">
        <v>10</v>
      </c>
      <c r="D2794" s="25"/>
      <c r="E2794" s="25"/>
      <c r="F2794" s="236"/>
      <c r="G2794" s="237"/>
      <c r="H2794" s="239"/>
      <c r="I2794" s="239"/>
    </row>
    <row r="2795" spans="1:9" ht="17.25" thickBot="1">
      <c r="A2795" s="235"/>
      <c r="B2795" s="312"/>
      <c r="C2795" s="102" t="s">
        <v>11</v>
      </c>
      <c r="D2795" s="25"/>
      <c r="E2795" s="25"/>
      <c r="F2795" s="236"/>
      <c r="G2795" s="237"/>
      <c r="H2795" s="239"/>
      <c r="I2795" s="239"/>
    </row>
    <row r="2796" spans="1:9" ht="18" customHeight="1">
      <c r="A2796" s="233" t="s">
        <v>295</v>
      </c>
      <c r="B2796" s="312" t="s">
        <v>959</v>
      </c>
      <c r="C2796" s="33" t="s">
        <v>7</v>
      </c>
      <c r="D2796" s="34">
        <v>250</v>
      </c>
      <c r="E2796" s="34">
        <v>84</v>
      </c>
      <c r="F2796" s="236"/>
      <c r="G2796" s="237"/>
      <c r="H2796" s="238"/>
      <c r="I2796" s="239"/>
    </row>
    <row r="2797" spans="1:9">
      <c r="A2797" s="234"/>
      <c r="B2797" s="312"/>
      <c r="C2797" s="102" t="s">
        <v>8</v>
      </c>
      <c r="D2797" s="25">
        <v>250</v>
      </c>
      <c r="E2797" s="25">
        <v>84</v>
      </c>
      <c r="F2797" s="236"/>
      <c r="G2797" s="237"/>
      <c r="H2797" s="239"/>
      <c r="I2797" s="239"/>
    </row>
    <row r="2798" spans="1:9">
      <c r="A2798" s="234"/>
      <c r="B2798" s="312"/>
      <c r="C2798" s="102" t="s">
        <v>9</v>
      </c>
      <c r="D2798" s="25"/>
      <c r="E2798" s="25"/>
      <c r="F2798" s="236"/>
      <c r="G2798" s="237"/>
      <c r="H2798" s="239"/>
      <c r="I2798" s="239"/>
    </row>
    <row r="2799" spans="1:9">
      <c r="A2799" s="234"/>
      <c r="B2799" s="312"/>
      <c r="C2799" s="102" t="s">
        <v>10</v>
      </c>
      <c r="D2799" s="25"/>
      <c r="E2799" s="25"/>
      <c r="F2799" s="236"/>
      <c r="G2799" s="237"/>
      <c r="H2799" s="239"/>
      <c r="I2799" s="239"/>
    </row>
    <row r="2800" spans="1:9" ht="17.25" thickBot="1">
      <c r="A2800" s="235"/>
      <c r="B2800" s="312"/>
      <c r="C2800" s="102" t="s">
        <v>11</v>
      </c>
      <c r="D2800" s="25"/>
      <c r="E2800" s="25"/>
      <c r="F2800" s="236"/>
      <c r="G2800" s="237"/>
      <c r="H2800" s="239"/>
      <c r="I2800" s="239"/>
    </row>
    <row r="2801" spans="1:9" ht="18" customHeight="1">
      <c r="A2801" s="253" t="s">
        <v>798</v>
      </c>
      <c r="B2801" s="253"/>
      <c r="C2801" s="103" t="s">
        <v>7</v>
      </c>
      <c r="D2801" s="21">
        <f>D2771+D2741</f>
        <v>7644</v>
      </c>
      <c r="E2801" s="21">
        <f>E2771+E2741</f>
        <v>1682</v>
      </c>
      <c r="F2801" s="230"/>
      <c r="G2801" s="231"/>
      <c r="H2801" s="232"/>
      <c r="I2801" s="232"/>
    </row>
    <row r="2802" spans="1:9">
      <c r="A2802" s="253"/>
      <c r="B2802" s="253"/>
      <c r="C2802" s="103" t="s">
        <v>8</v>
      </c>
      <c r="D2802" s="21">
        <f>D2801</f>
        <v>7644</v>
      </c>
      <c r="E2802" s="21">
        <f>E2801</f>
        <v>1682</v>
      </c>
      <c r="F2802" s="230"/>
      <c r="G2802" s="231"/>
      <c r="H2802" s="232"/>
      <c r="I2802" s="232"/>
    </row>
    <row r="2803" spans="1:9">
      <c r="A2803" s="253"/>
      <c r="B2803" s="253"/>
      <c r="C2803" s="103" t="s">
        <v>9</v>
      </c>
      <c r="D2803" s="21"/>
      <c r="E2803" s="21"/>
      <c r="F2803" s="230"/>
      <c r="G2803" s="231"/>
      <c r="H2803" s="232"/>
      <c r="I2803" s="232"/>
    </row>
    <row r="2804" spans="1:9">
      <c r="A2804" s="253"/>
      <c r="B2804" s="253"/>
      <c r="C2804" s="103" t="s">
        <v>10</v>
      </c>
      <c r="D2804" s="21"/>
      <c r="E2804" s="21"/>
      <c r="F2804" s="230"/>
      <c r="G2804" s="231"/>
      <c r="H2804" s="232"/>
      <c r="I2804" s="232"/>
    </row>
    <row r="2805" spans="1:9" ht="30">
      <c r="A2805" s="253"/>
      <c r="B2805" s="253"/>
      <c r="C2805" s="103" t="s">
        <v>11</v>
      </c>
      <c r="D2805" s="21"/>
      <c r="E2805" s="21"/>
      <c r="F2805" s="230"/>
      <c r="G2805" s="231"/>
      <c r="H2805" s="232"/>
      <c r="I2805" s="232"/>
    </row>
    <row r="2806" spans="1:9">
      <c r="A2806" s="327" t="s">
        <v>965</v>
      </c>
      <c r="B2806" s="328"/>
      <c r="C2806" s="328"/>
      <c r="D2806" s="328"/>
      <c r="E2806" s="328"/>
      <c r="F2806" s="328"/>
      <c r="G2806" s="328"/>
      <c r="H2806" s="328"/>
      <c r="I2806" s="329"/>
    </row>
    <row r="2807" spans="1:9" ht="18" thickBot="1">
      <c r="A2807" s="302" t="s">
        <v>1021</v>
      </c>
      <c r="B2807" s="303"/>
      <c r="C2807" s="303"/>
      <c r="D2807" s="303"/>
      <c r="E2807" s="303"/>
      <c r="F2807" s="303"/>
      <c r="G2807" s="303"/>
      <c r="H2807" s="303"/>
      <c r="I2807" s="304"/>
    </row>
    <row r="2808" spans="1:9">
      <c r="A2808" s="233" t="s">
        <v>6</v>
      </c>
      <c r="B2808" s="316" t="s">
        <v>966</v>
      </c>
      <c r="C2808" s="119" t="s">
        <v>7</v>
      </c>
      <c r="D2808" s="21">
        <f>SUM(D2809:D2812)</f>
        <v>644</v>
      </c>
      <c r="E2808" s="21">
        <f>SUM(E2809:E2812)</f>
        <v>0</v>
      </c>
      <c r="F2808" s="325"/>
      <c r="G2808" s="326"/>
      <c r="H2808" s="316"/>
      <c r="I2808" s="232"/>
    </row>
    <row r="2809" spans="1:9" ht="17.25">
      <c r="A2809" s="234"/>
      <c r="B2809" s="316"/>
      <c r="C2809" s="115" t="s">
        <v>8</v>
      </c>
      <c r="D2809" s="23">
        <f>SUM(D2814,D2819,D2824)</f>
        <v>644</v>
      </c>
      <c r="E2809" s="23">
        <f>SUM(E2814,E2819,E2824)</f>
        <v>0</v>
      </c>
      <c r="F2809" s="325"/>
      <c r="G2809" s="326"/>
      <c r="H2809" s="232"/>
      <c r="I2809" s="232"/>
    </row>
    <row r="2810" spans="1:9" ht="17.25">
      <c r="A2810" s="234"/>
      <c r="B2810" s="316"/>
      <c r="C2810" s="115" t="s">
        <v>9</v>
      </c>
      <c r="D2810" s="23"/>
      <c r="E2810" s="23"/>
      <c r="F2810" s="325"/>
      <c r="G2810" s="326"/>
      <c r="H2810" s="232"/>
      <c r="I2810" s="232"/>
    </row>
    <row r="2811" spans="1:9" ht="17.25">
      <c r="A2811" s="234"/>
      <c r="B2811" s="316"/>
      <c r="C2811" s="115" t="s">
        <v>10</v>
      </c>
      <c r="D2811" s="23"/>
      <c r="E2811" s="23"/>
      <c r="F2811" s="325"/>
      <c r="G2811" s="326"/>
      <c r="H2811" s="232"/>
      <c r="I2811" s="232"/>
    </row>
    <row r="2812" spans="1:9" ht="18" thickBot="1">
      <c r="A2812" s="235"/>
      <c r="B2812" s="316"/>
      <c r="C2812" s="115" t="s">
        <v>11</v>
      </c>
      <c r="D2812" s="23"/>
      <c r="E2812" s="23"/>
      <c r="F2812" s="325"/>
      <c r="G2812" s="326"/>
      <c r="H2812" s="232"/>
      <c r="I2812" s="232"/>
    </row>
    <row r="2813" spans="1:9">
      <c r="A2813" s="233" t="s">
        <v>12</v>
      </c>
      <c r="B2813" s="312" t="s">
        <v>967</v>
      </c>
      <c r="C2813" s="33" t="s">
        <v>7</v>
      </c>
      <c r="D2813" s="34">
        <v>600</v>
      </c>
      <c r="E2813" s="34"/>
      <c r="F2813" s="236">
        <v>60</v>
      </c>
      <c r="G2813" s="237">
        <v>30</v>
      </c>
      <c r="H2813" s="238"/>
      <c r="I2813" s="239"/>
    </row>
    <row r="2814" spans="1:9">
      <c r="A2814" s="234"/>
      <c r="B2814" s="312"/>
      <c r="C2814" s="124" t="s">
        <v>8</v>
      </c>
      <c r="D2814" s="25">
        <v>600</v>
      </c>
      <c r="E2814" s="25"/>
      <c r="F2814" s="236"/>
      <c r="G2814" s="237"/>
      <c r="H2814" s="239"/>
      <c r="I2814" s="239"/>
    </row>
    <row r="2815" spans="1:9">
      <c r="A2815" s="234"/>
      <c r="B2815" s="312"/>
      <c r="C2815" s="124" t="s">
        <v>9</v>
      </c>
      <c r="D2815" s="25"/>
      <c r="E2815" s="25"/>
      <c r="F2815" s="236"/>
      <c r="G2815" s="237"/>
      <c r="H2815" s="239"/>
      <c r="I2815" s="239"/>
    </row>
    <row r="2816" spans="1:9">
      <c r="A2816" s="234"/>
      <c r="B2816" s="312"/>
      <c r="C2816" s="124" t="s">
        <v>10</v>
      </c>
      <c r="D2816" s="25"/>
      <c r="E2816" s="25"/>
      <c r="F2816" s="236"/>
      <c r="G2816" s="237"/>
      <c r="H2816" s="239"/>
      <c r="I2816" s="239"/>
    </row>
    <row r="2817" spans="1:9" ht="17.25" thickBot="1">
      <c r="A2817" s="235"/>
      <c r="B2817" s="312"/>
      <c r="C2817" s="124" t="s">
        <v>11</v>
      </c>
      <c r="D2817" s="25"/>
      <c r="E2817" s="25"/>
      <c r="F2817" s="236"/>
      <c r="G2817" s="237"/>
      <c r="H2817" s="239"/>
      <c r="I2817" s="239"/>
    </row>
    <row r="2818" spans="1:9">
      <c r="A2818" s="233"/>
      <c r="B2818" s="312" t="s">
        <v>968</v>
      </c>
      <c r="C2818" s="33" t="s">
        <v>7</v>
      </c>
      <c r="D2818" s="34">
        <v>44</v>
      </c>
      <c r="E2818" s="34"/>
      <c r="F2818" s="236">
        <v>22</v>
      </c>
      <c r="G2818" s="237">
        <v>12</v>
      </c>
      <c r="H2818" s="238"/>
      <c r="I2818" s="239"/>
    </row>
    <row r="2819" spans="1:9">
      <c r="A2819" s="234"/>
      <c r="B2819" s="312"/>
      <c r="C2819" s="124" t="s">
        <v>8</v>
      </c>
      <c r="D2819" s="25">
        <v>44</v>
      </c>
      <c r="E2819" s="25"/>
      <c r="F2819" s="236"/>
      <c r="G2819" s="237"/>
      <c r="H2819" s="239"/>
      <c r="I2819" s="239"/>
    </row>
    <row r="2820" spans="1:9">
      <c r="A2820" s="234"/>
      <c r="B2820" s="312"/>
      <c r="C2820" s="124" t="s">
        <v>9</v>
      </c>
      <c r="D2820" s="25"/>
      <c r="E2820" s="25"/>
      <c r="F2820" s="236"/>
      <c r="G2820" s="237"/>
      <c r="H2820" s="239"/>
      <c r="I2820" s="239"/>
    </row>
    <row r="2821" spans="1:9">
      <c r="A2821" s="234"/>
      <c r="B2821" s="312"/>
      <c r="C2821" s="124" t="s">
        <v>10</v>
      </c>
      <c r="D2821" s="25"/>
      <c r="E2821" s="25"/>
      <c r="F2821" s="236"/>
      <c r="G2821" s="237"/>
      <c r="H2821" s="239"/>
      <c r="I2821" s="239"/>
    </row>
    <row r="2822" spans="1:9" ht="17.25" thickBot="1">
      <c r="A2822" s="235"/>
      <c r="B2822" s="312"/>
      <c r="C2822" s="124" t="s">
        <v>11</v>
      </c>
      <c r="D2822" s="25"/>
      <c r="E2822" s="25"/>
      <c r="F2822" s="236"/>
      <c r="G2822" s="237"/>
      <c r="H2822" s="239"/>
      <c r="I2822" s="239"/>
    </row>
    <row r="2823" spans="1:9">
      <c r="A2823" s="233" t="s">
        <v>47</v>
      </c>
      <c r="B2823" s="312" t="s">
        <v>969</v>
      </c>
      <c r="C2823" s="33" t="s">
        <v>7</v>
      </c>
      <c r="D2823" s="34">
        <v>0</v>
      </c>
      <c r="E2823" s="34"/>
      <c r="F2823" s="236"/>
      <c r="G2823" s="237">
        <v>67</v>
      </c>
      <c r="H2823" s="238"/>
      <c r="I2823" s="239"/>
    </row>
    <row r="2824" spans="1:9">
      <c r="A2824" s="234"/>
      <c r="B2824" s="312"/>
      <c r="C2824" s="124" t="s">
        <v>8</v>
      </c>
      <c r="D2824" s="25">
        <v>0</v>
      </c>
      <c r="E2824" s="25"/>
      <c r="F2824" s="236"/>
      <c r="G2824" s="237"/>
      <c r="H2824" s="239"/>
      <c r="I2824" s="239"/>
    </row>
    <row r="2825" spans="1:9">
      <c r="A2825" s="234"/>
      <c r="B2825" s="312"/>
      <c r="C2825" s="124" t="s">
        <v>9</v>
      </c>
      <c r="D2825" s="25"/>
      <c r="E2825" s="25"/>
      <c r="F2825" s="236"/>
      <c r="G2825" s="237"/>
      <c r="H2825" s="239"/>
      <c r="I2825" s="239"/>
    </row>
    <row r="2826" spans="1:9">
      <c r="A2826" s="234"/>
      <c r="B2826" s="312"/>
      <c r="C2826" s="124" t="s">
        <v>10</v>
      </c>
      <c r="D2826" s="25"/>
      <c r="E2826" s="25"/>
      <c r="F2826" s="236"/>
      <c r="G2826" s="237"/>
      <c r="H2826" s="239"/>
      <c r="I2826" s="239"/>
    </row>
    <row r="2827" spans="1:9" ht="17.25" thickBot="1">
      <c r="A2827" s="235"/>
      <c r="B2827" s="312"/>
      <c r="C2827" s="124" t="s">
        <v>11</v>
      </c>
      <c r="D2827" s="25"/>
      <c r="E2827" s="25"/>
      <c r="F2827" s="236"/>
      <c r="G2827" s="237"/>
      <c r="H2827" s="239"/>
      <c r="I2827" s="239"/>
    </row>
    <row r="2828" spans="1:9">
      <c r="A2828" s="233" t="s">
        <v>13</v>
      </c>
      <c r="B2828" s="316" t="s">
        <v>970</v>
      </c>
      <c r="C2828" s="119" t="s">
        <v>7</v>
      </c>
      <c r="D2828" s="21">
        <f>SUM(D2829:D2832)</f>
        <v>6854.5999999999995</v>
      </c>
      <c r="E2828" s="21">
        <f>SUM(E2829:E2832)</f>
        <v>368.5</v>
      </c>
      <c r="F2828" s="325"/>
      <c r="G2828" s="326"/>
      <c r="H2828" s="316"/>
      <c r="I2828" s="232"/>
    </row>
    <row r="2829" spans="1:9" ht="17.25">
      <c r="A2829" s="234"/>
      <c r="B2829" s="316"/>
      <c r="C2829" s="115" t="s">
        <v>8</v>
      </c>
      <c r="D2829" s="23">
        <f>SUM(D2835,D2840,D2845,D2850,D2855,D2860)</f>
        <v>6854.5999999999995</v>
      </c>
      <c r="E2829" s="23">
        <f>SUM(E2835,E2840,E2845,E2850,E2855,E2860)</f>
        <v>368.5</v>
      </c>
      <c r="F2829" s="325"/>
      <c r="G2829" s="326"/>
      <c r="H2829" s="232"/>
      <c r="I2829" s="232"/>
    </row>
    <row r="2830" spans="1:9" ht="17.25">
      <c r="A2830" s="234"/>
      <c r="B2830" s="316"/>
      <c r="C2830" s="115" t="s">
        <v>9</v>
      </c>
      <c r="D2830" s="23"/>
      <c r="E2830" s="23"/>
      <c r="F2830" s="325"/>
      <c r="G2830" s="326"/>
      <c r="H2830" s="232"/>
      <c r="I2830" s="232"/>
    </row>
    <row r="2831" spans="1:9" ht="17.25">
      <c r="A2831" s="234"/>
      <c r="B2831" s="316"/>
      <c r="C2831" s="115" t="s">
        <v>10</v>
      </c>
      <c r="D2831" s="23"/>
      <c r="E2831" s="23"/>
      <c r="F2831" s="325"/>
      <c r="G2831" s="326"/>
      <c r="H2831" s="232"/>
      <c r="I2831" s="232"/>
    </row>
    <row r="2832" spans="1:9" ht="18" thickBot="1">
      <c r="A2832" s="235"/>
      <c r="B2832" s="316"/>
      <c r="C2832" s="115" t="s">
        <v>11</v>
      </c>
      <c r="D2832" s="23"/>
      <c r="E2832" s="23"/>
      <c r="F2832" s="325"/>
      <c r="G2832" s="326"/>
      <c r="H2832" s="232"/>
      <c r="I2832" s="232"/>
    </row>
    <row r="2833" spans="1:9" ht="18" thickBot="1">
      <c r="A2833" s="142" t="s">
        <v>33</v>
      </c>
      <c r="B2833" s="109" t="s">
        <v>980</v>
      </c>
      <c r="C2833" s="115"/>
      <c r="D2833" s="23"/>
      <c r="E2833" s="23"/>
      <c r="F2833" s="117">
        <v>8</v>
      </c>
      <c r="G2833" s="117">
        <v>6</v>
      </c>
      <c r="H2833" s="323"/>
      <c r="I2833" s="324"/>
    </row>
    <row r="2834" spans="1:9">
      <c r="A2834" s="233" t="s">
        <v>971</v>
      </c>
      <c r="B2834" s="312" t="s">
        <v>974</v>
      </c>
      <c r="C2834" s="33" t="s">
        <v>7</v>
      </c>
      <c r="D2834" s="34">
        <v>3146.9</v>
      </c>
      <c r="E2834" s="34">
        <v>119.2</v>
      </c>
      <c r="F2834" s="236"/>
      <c r="G2834" s="237"/>
      <c r="H2834" s="238" t="s">
        <v>979</v>
      </c>
      <c r="I2834" s="239"/>
    </row>
    <row r="2835" spans="1:9">
      <c r="A2835" s="234"/>
      <c r="B2835" s="312"/>
      <c r="C2835" s="124" t="s">
        <v>8</v>
      </c>
      <c r="D2835" s="34">
        <v>3146.9</v>
      </c>
      <c r="E2835" s="34">
        <v>119.2</v>
      </c>
      <c r="F2835" s="236"/>
      <c r="G2835" s="237"/>
      <c r="H2835" s="239"/>
      <c r="I2835" s="239"/>
    </row>
    <row r="2836" spans="1:9">
      <c r="A2836" s="234"/>
      <c r="B2836" s="312"/>
      <c r="C2836" s="124" t="s">
        <v>9</v>
      </c>
      <c r="D2836" s="25"/>
      <c r="E2836" s="25"/>
      <c r="F2836" s="236"/>
      <c r="G2836" s="237"/>
      <c r="H2836" s="239"/>
      <c r="I2836" s="239"/>
    </row>
    <row r="2837" spans="1:9">
      <c r="A2837" s="234"/>
      <c r="B2837" s="312"/>
      <c r="C2837" s="124" t="s">
        <v>10</v>
      </c>
      <c r="D2837" s="25"/>
      <c r="E2837" s="25"/>
      <c r="F2837" s="236"/>
      <c r="G2837" s="237"/>
      <c r="H2837" s="239"/>
      <c r="I2837" s="239"/>
    </row>
    <row r="2838" spans="1:9" ht="17.25" thickBot="1">
      <c r="A2838" s="235"/>
      <c r="B2838" s="312"/>
      <c r="C2838" s="124" t="s">
        <v>11</v>
      </c>
      <c r="D2838" s="25"/>
      <c r="E2838" s="25"/>
      <c r="F2838" s="236"/>
      <c r="G2838" s="237"/>
      <c r="H2838" s="239"/>
      <c r="I2838" s="239"/>
    </row>
    <row r="2839" spans="1:9">
      <c r="A2839" s="233" t="s">
        <v>972</v>
      </c>
      <c r="B2839" s="312" t="s">
        <v>975</v>
      </c>
      <c r="C2839" s="33" t="s">
        <v>7</v>
      </c>
      <c r="D2839" s="34">
        <v>2367.4</v>
      </c>
      <c r="E2839" s="34">
        <v>248.8</v>
      </c>
      <c r="F2839" s="236"/>
      <c r="G2839" s="237"/>
      <c r="H2839" s="238" t="s">
        <v>983</v>
      </c>
      <c r="I2839" s="239"/>
    </row>
    <row r="2840" spans="1:9">
      <c r="A2840" s="234"/>
      <c r="B2840" s="312"/>
      <c r="C2840" s="124" t="s">
        <v>8</v>
      </c>
      <c r="D2840" s="34">
        <v>2367.4</v>
      </c>
      <c r="E2840" s="34">
        <v>248.8</v>
      </c>
      <c r="F2840" s="236"/>
      <c r="G2840" s="237"/>
      <c r="H2840" s="239"/>
      <c r="I2840" s="239"/>
    </row>
    <row r="2841" spans="1:9">
      <c r="A2841" s="234"/>
      <c r="B2841" s="312"/>
      <c r="C2841" s="124" t="s">
        <v>9</v>
      </c>
      <c r="D2841" s="25"/>
      <c r="E2841" s="25"/>
      <c r="F2841" s="236"/>
      <c r="G2841" s="237"/>
      <c r="H2841" s="239"/>
      <c r="I2841" s="239"/>
    </row>
    <row r="2842" spans="1:9">
      <c r="A2842" s="234"/>
      <c r="B2842" s="312"/>
      <c r="C2842" s="124" t="s">
        <v>10</v>
      </c>
      <c r="D2842" s="25"/>
      <c r="E2842" s="25"/>
      <c r="F2842" s="236"/>
      <c r="G2842" s="237"/>
      <c r="H2842" s="239"/>
      <c r="I2842" s="239"/>
    </row>
    <row r="2843" spans="1:9" ht="17.25" thickBot="1">
      <c r="A2843" s="235"/>
      <c r="B2843" s="312"/>
      <c r="C2843" s="124" t="s">
        <v>11</v>
      </c>
      <c r="D2843" s="25"/>
      <c r="E2843" s="25"/>
      <c r="F2843" s="236"/>
      <c r="G2843" s="237"/>
      <c r="H2843" s="239"/>
      <c r="I2843" s="239"/>
    </row>
    <row r="2844" spans="1:9">
      <c r="A2844" s="233" t="s">
        <v>973</v>
      </c>
      <c r="B2844" s="312" t="s">
        <v>978</v>
      </c>
      <c r="C2844" s="33" t="s">
        <v>7</v>
      </c>
      <c r="D2844" s="34">
        <v>387</v>
      </c>
      <c r="E2844" s="34"/>
      <c r="F2844" s="236"/>
      <c r="G2844" s="237"/>
      <c r="H2844" s="238" t="s">
        <v>984</v>
      </c>
      <c r="I2844" s="239"/>
    </row>
    <row r="2845" spans="1:9">
      <c r="A2845" s="234"/>
      <c r="B2845" s="312"/>
      <c r="C2845" s="124" t="s">
        <v>8</v>
      </c>
      <c r="D2845" s="34">
        <v>387</v>
      </c>
      <c r="E2845" s="25"/>
      <c r="F2845" s="236"/>
      <c r="G2845" s="237"/>
      <c r="H2845" s="239"/>
      <c r="I2845" s="239"/>
    </row>
    <row r="2846" spans="1:9">
      <c r="A2846" s="234"/>
      <c r="B2846" s="312"/>
      <c r="C2846" s="124" t="s">
        <v>9</v>
      </c>
      <c r="D2846" s="25"/>
      <c r="E2846" s="25"/>
      <c r="F2846" s="236"/>
      <c r="G2846" s="237"/>
      <c r="H2846" s="239"/>
      <c r="I2846" s="239"/>
    </row>
    <row r="2847" spans="1:9">
      <c r="A2847" s="234"/>
      <c r="B2847" s="312"/>
      <c r="C2847" s="124" t="s">
        <v>10</v>
      </c>
      <c r="D2847" s="25"/>
      <c r="E2847" s="25"/>
      <c r="F2847" s="236"/>
      <c r="G2847" s="237"/>
      <c r="H2847" s="239"/>
      <c r="I2847" s="239"/>
    </row>
    <row r="2848" spans="1:9" ht="17.25" thickBot="1">
      <c r="A2848" s="235"/>
      <c r="B2848" s="312"/>
      <c r="C2848" s="124" t="s">
        <v>11</v>
      </c>
      <c r="D2848" s="25"/>
      <c r="E2848" s="25"/>
      <c r="F2848" s="236"/>
      <c r="G2848" s="237"/>
      <c r="H2848" s="239"/>
      <c r="I2848" s="239"/>
    </row>
    <row r="2849" spans="1:9">
      <c r="A2849" s="233" t="s">
        <v>976</v>
      </c>
      <c r="B2849" s="312" t="s">
        <v>977</v>
      </c>
      <c r="C2849" s="33" t="s">
        <v>7</v>
      </c>
      <c r="D2849" s="34">
        <v>243.4</v>
      </c>
      <c r="E2849" s="34"/>
      <c r="F2849" s="236"/>
      <c r="G2849" s="237"/>
      <c r="H2849" s="238"/>
      <c r="I2849" s="239"/>
    </row>
    <row r="2850" spans="1:9">
      <c r="A2850" s="234"/>
      <c r="B2850" s="312"/>
      <c r="C2850" s="124" t="s">
        <v>8</v>
      </c>
      <c r="D2850" s="34">
        <v>243.4</v>
      </c>
      <c r="E2850" s="25"/>
      <c r="F2850" s="236"/>
      <c r="G2850" s="237"/>
      <c r="H2850" s="239"/>
      <c r="I2850" s="239"/>
    </row>
    <row r="2851" spans="1:9">
      <c r="A2851" s="234"/>
      <c r="B2851" s="312"/>
      <c r="C2851" s="124" t="s">
        <v>9</v>
      </c>
      <c r="D2851" s="25"/>
      <c r="E2851" s="25"/>
      <c r="F2851" s="236"/>
      <c r="G2851" s="237"/>
      <c r="H2851" s="239"/>
      <c r="I2851" s="239"/>
    </row>
    <row r="2852" spans="1:9">
      <c r="A2852" s="234"/>
      <c r="B2852" s="312"/>
      <c r="C2852" s="124" t="s">
        <v>10</v>
      </c>
      <c r="D2852" s="25"/>
      <c r="E2852" s="25"/>
      <c r="F2852" s="236"/>
      <c r="G2852" s="237"/>
      <c r="H2852" s="239"/>
      <c r="I2852" s="239"/>
    </row>
    <row r="2853" spans="1:9" ht="17.25" thickBot="1">
      <c r="A2853" s="235"/>
      <c r="B2853" s="312"/>
      <c r="C2853" s="124" t="s">
        <v>11</v>
      </c>
      <c r="D2853" s="25"/>
      <c r="E2853" s="25"/>
      <c r="F2853" s="236"/>
      <c r="G2853" s="237"/>
      <c r="H2853" s="239"/>
      <c r="I2853" s="239"/>
    </row>
    <row r="2854" spans="1:9">
      <c r="A2854" s="233" t="s">
        <v>65</v>
      </c>
      <c r="B2854" s="312" t="s">
        <v>981</v>
      </c>
      <c r="C2854" s="33" t="s">
        <v>7</v>
      </c>
      <c r="D2854" s="34">
        <v>659.9</v>
      </c>
      <c r="E2854" s="34">
        <v>0</v>
      </c>
      <c r="F2854" s="313">
        <v>6</v>
      </c>
      <c r="G2854" s="313">
        <v>3</v>
      </c>
      <c r="H2854" s="238" t="s">
        <v>985</v>
      </c>
      <c r="I2854" s="239"/>
    </row>
    <row r="2855" spans="1:9">
      <c r="A2855" s="234"/>
      <c r="B2855" s="312"/>
      <c r="C2855" s="124" t="s">
        <v>8</v>
      </c>
      <c r="D2855" s="25">
        <v>659.9</v>
      </c>
      <c r="E2855" s="25">
        <v>0</v>
      </c>
      <c r="F2855" s="314"/>
      <c r="G2855" s="314"/>
      <c r="H2855" s="239"/>
      <c r="I2855" s="239"/>
    </row>
    <row r="2856" spans="1:9">
      <c r="A2856" s="234"/>
      <c r="B2856" s="312"/>
      <c r="C2856" s="124" t="s">
        <v>9</v>
      </c>
      <c r="D2856" s="25"/>
      <c r="E2856" s="25"/>
      <c r="F2856" s="314"/>
      <c r="G2856" s="314"/>
      <c r="H2856" s="239"/>
      <c r="I2856" s="239"/>
    </row>
    <row r="2857" spans="1:9">
      <c r="A2857" s="234"/>
      <c r="B2857" s="312"/>
      <c r="C2857" s="124" t="s">
        <v>10</v>
      </c>
      <c r="D2857" s="25"/>
      <c r="E2857" s="25"/>
      <c r="F2857" s="314"/>
      <c r="G2857" s="314"/>
      <c r="H2857" s="239"/>
      <c r="I2857" s="239"/>
    </row>
    <row r="2858" spans="1:9" ht="17.25" thickBot="1">
      <c r="A2858" s="235"/>
      <c r="B2858" s="312"/>
      <c r="C2858" s="124" t="s">
        <v>11</v>
      </c>
      <c r="D2858" s="25"/>
      <c r="E2858" s="25"/>
      <c r="F2858" s="315"/>
      <c r="G2858" s="315"/>
      <c r="H2858" s="239"/>
      <c r="I2858" s="239"/>
    </row>
    <row r="2859" spans="1:9">
      <c r="A2859" s="233" t="s">
        <v>67</v>
      </c>
      <c r="B2859" s="312" t="s">
        <v>982</v>
      </c>
      <c r="C2859" s="33" t="s">
        <v>7</v>
      </c>
      <c r="D2859" s="34">
        <v>50</v>
      </c>
      <c r="E2859" s="34">
        <v>0.5</v>
      </c>
      <c r="F2859" s="236"/>
      <c r="G2859" s="237"/>
      <c r="H2859" s="238" t="s">
        <v>986</v>
      </c>
      <c r="I2859" s="239"/>
    </row>
    <row r="2860" spans="1:9">
      <c r="A2860" s="234"/>
      <c r="B2860" s="312"/>
      <c r="C2860" s="124" t="s">
        <v>8</v>
      </c>
      <c r="D2860" s="25">
        <v>50</v>
      </c>
      <c r="E2860" s="25">
        <v>0.5</v>
      </c>
      <c r="F2860" s="236"/>
      <c r="G2860" s="237"/>
      <c r="H2860" s="239"/>
      <c r="I2860" s="239"/>
    </row>
    <row r="2861" spans="1:9">
      <c r="A2861" s="234"/>
      <c r="B2861" s="312"/>
      <c r="C2861" s="124" t="s">
        <v>9</v>
      </c>
      <c r="D2861" s="25"/>
      <c r="E2861" s="25"/>
      <c r="F2861" s="236"/>
      <c r="G2861" s="237"/>
      <c r="H2861" s="239"/>
      <c r="I2861" s="239"/>
    </row>
    <row r="2862" spans="1:9">
      <c r="A2862" s="234"/>
      <c r="B2862" s="312"/>
      <c r="C2862" s="124" t="s">
        <v>10</v>
      </c>
      <c r="D2862" s="25"/>
      <c r="E2862" s="25"/>
      <c r="F2862" s="236"/>
      <c r="G2862" s="237"/>
      <c r="H2862" s="239"/>
      <c r="I2862" s="239"/>
    </row>
    <row r="2863" spans="1:9" ht="17.25" thickBot="1">
      <c r="A2863" s="235"/>
      <c r="B2863" s="312"/>
      <c r="C2863" s="124" t="s">
        <v>11</v>
      </c>
      <c r="D2863" s="25"/>
      <c r="E2863" s="25"/>
      <c r="F2863" s="236"/>
      <c r="G2863" s="237"/>
      <c r="H2863" s="239"/>
      <c r="I2863" s="239"/>
    </row>
    <row r="2864" spans="1:9">
      <c r="A2864" s="233" t="s">
        <v>25</v>
      </c>
      <c r="B2864" s="316" t="s">
        <v>987</v>
      </c>
      <c r="C2864" s="119" t="s">
        <v>7</v>
      </c>
      <c r="D2864" s="21">
        <f>SUM(D2865:D2868)</f>
        <v>3519.1</v>
      </c>
      <c r="E2864" s="21">
        <f>SUM(E2865:E2868)</f>
        <v>339.6</v>
      </c>
      <c r="F2864" s="325"/>
      <c r="G2864" s="326"/>
      <c r="H2864" s="316"/>
      <c r="I2864" s="232"/>
    </row>
    <row r="2865" spans="1:9" ht="17.25">
      <c r="A2865" s="234"/>
      <c r="B2865" s="316"/>
      <c r="C2865" s="115" t="s">
        <v>8</v>
      </c>
      <c r="D2865" s="21">
        <f>SUM(D2871,D2876,D2881,D2886,D2891)</f>
        <v>3519.1</v>
      </c>
      <c r="E2865" s="21">
        <f>SUM(E2871,E2876,E2881,E2886,E2891)</f>
        <v>339.6</v>
      </c>
      <c r="F2865" s="325"/>
      <c r="G2865" s="326"/>
      <c r="H2865" s="232"/>
      <c r="I2865" s="232"/>
    </row>
    <row r="2866" spans="1:9" ht="17.25">
      <c r="A2866" s="234"/>
      <c r="B2866" s="316"/>
      <c r="C2866" s="115" t="s">
        <v>9</v>
      </c>
      <c r="D2866" s="23"/>
      <c r="E2866" s="23"/>
      <c r="F2866" s="325"/>
      <c r="G2866" s="326"/>
      <c r="H2866" s="232"/>
      <c r="I2866" s="232"/>
    </row>
    <row r="2867" spans="1:9" ht="17.25">
      <c r="A2867" s="234"/>
      <c r="B2867" s="316"/>
      <c r="C2867" s="115" t="s">
        <v>10</v>
      </c>
      <c r="D2867" s="23"/>
      <c r="E2867" s="23"/>
      <c r="F2867" s="325"/>
      <c r="G2867" s="326"/>
      <c r="H2867" s="232"/>
      <c r="I2867" s="232"/>
    </row>
    <row r="2868" spans="1:9" ht="18" thickBot="1">
      <c r="A2868" s="235"/>
      <c r="B2868" s="316"/>
      <c r="C2868" s="115" t="s">
        <v>11</v>
      </c>
      <c r="D2868" s="23"/>
      <c r="E2868" s="23"/>
      <c r="F2868" s="325"/>
      <c r="G2868" s="326"/>
      <c r="H2868" s="232"/>
      <c r="I2868" s="232"/>
    </row>
    <row r="2869" spans="1:9" ht="29.25" thickBot="1">
      <c r="A2869" s="142" t="s">
        <v>70</v>
      </c>
      <c r="B2869" s="110" t="s">
        <v>988</v>
      </c>
      <c r="C2869" s="115"/>
      <c r="D2869" s="23"/>
      <c r="E2869" s="23"/>
      <c r="F2869" s="117"/>
      <c r="G2869" s="117"/>
      <c r="H2869" s="323"/>
      <c r="I2869" s="324"/>
    </row>
    <row r="2870" spans="1:9" ht="16.5" customHeight="1">
      <c r="A2870" s="233" t="s">
        <v>609</v>
      </c>
      <c r="B2870" s="312" t="s">
        <v>992</v>
      </c>
      <c r="C2870" s="33" t="s">
        <v>7</v>
      </c>
      <c r="D2870" s="34">
        <v>420</v>
      </c>
      <c r="E2870" s="34">
        <v>261.10000000000002</v>
      </c>
      <c r="F2870" s="236">
        <v>140</v>
      </c>
      <c r="G2870" s="237">
        <v>79</v>
      </c>
      <c r="H2870" s="317" t="s">
        <v>996</v>
      </c>
      <c r="I2870" s="318"/>
    </row>
    <row r="2871" spans="1:9">
      <c r="A2871" s="234"/>
      <c r="B2871" s="312"/>
      <c r="C2871" s="124" t="s">
        <v>8</v>
      </c>
      <c r="D2871" s="25">
        <v>420</v>
      </c>
      <c r="E2871" s="25">
        <v>261.10000000000002</v>
      </c>
      <c r="F2871" s="236"/>
      <c r="G2871" s="237"/>
      <c r="H2871" s="319"/>
      <c r="I2871" s="320"/>
    </row>
    <row r="2872" spans="1:9">
      <c r="A2872" s="234"/>
      <c r="B2872" s="312"/>
      <c r="C2872" s="124" t="s">
        <v>9</v>
      </c>
      <c r="D2872" s="25"/>
      <c r="E2872" s="25"/>
      <c r="F2872" s="236"/>
      <c r="G2872" s="237"/>
      <c r="H2872" s="319"/>
      <c r="I2872" s="320"/>
    </row>
    <row r="2873" spans="1:9">
      <c r="A2873" s="234"/>
      <c r="B2873" s="312"/>
      <c r="C2873" s="124" t="s">
        <v>10</v>
      </c>
      <c r="D2873" s="25"/>
      <c r="E2873" s="25"/>
      <c r="F2873" s="236"/>
      <c r="G2873" s="237"/>
      <c r="H2873" s="319"/>
      <c r="I2873" s="320"/>
    </row>
    <row r="2874" spans="1:9" ht="17.25" thickBot="1">
      <c r="A2874" s="235"/>
      <c r="B2874" s="312"/>
      <c r="C2874" s="124" t="s">
        <v>11</v>
      </c>
      <c r="D2874" s="25"/>
      <c r="E2874" s="25"/>
      <c r="F2874" s="236"/>
      <c r="G2874" s="237"/>
      <c r="H2874" s="319"/>
      <c r="I2874" s="320"/>
    </row>
    <row r="2875" spans="1:9" ht="16.5" customHeight="1">
      <c r="A2875" s="233" t="s">
        <v>989</v>
      </c>
      <c r="B2875" s="312" t="s">
        <v>993</v>
      </c>
      <c r="C2875" s="33" t="s">
        <v>7</v>
      </c>
      <c r="D2875" s="34">
        <v>174.1</v>
      </c>
      <c r="E2875" s="34"/>
      <c r="F2875" s="236">
        <v>2</v>
      </c>
      <c r="G2875" s="237">
        <v>1</v>
      </c>
      <c r="H2875" s="319"/>
      <c r="I2875" s="320"/>
    </row>
    <row r="2876" spans="1:9">
      <c r="A2876" s="234"/>
      <c r="B2876" s="312"/>
      <c r="C2876" s="124" t="s">
        <v>8</v>
      </c>
      <c r="D2876" s="34">
        <v>174.1</v>
      </c>
      <c r="E2876" s="25"/>
      <c r="F2876" s="236"/>
      <c r="G2876" s="237"/>
      <c r="H2876" s="319"/>
      <c r="I2876" s="320"/>
    </row>
    <row r="2877" spans="1:9">
      <c r="A2877" s="234"/>
      <c r="B2877" s="312"/>
      <c r="C2877" s="124" t="s">
        <v>9</v>
      </c>
      <c r="D2877" s="25"/>
      <c r="E2877" s="25"/>
      <c r="F2877" s="236"/>
      <c r="G2877" s="237"/>
      <c r="H2877" s="319"/>
      <c r="I2877" s="320"/>
    </row>
    <row r="2878" spans="1:9">
      <c r="A2878" s="234"/>
      <c r="B2878" s="312"/>
      <c r="C2878" s="124" t="s">
        <v>10</v>
      </c>
      <c r="D2878" s="25"/>
      <c r="E2878" s="25"/>
      <c r="F2878" s="236"/>
      <c r="G2878" s="237"/>
      <c r="H2878" s="319"/>
      <c r="I2878" s="320"/>
    </row>
    <row r="2879" spans="1:9" ht="17.25" thickBot="1">
      <c r="A2879" s="235"/>
      <c r="B2879" s="312"/>
      <c r="C2879" s="124" t="s">
        <v>11</v>
      </c>
      <c r="D2879" s="25"/>
      <c r="E2879" s="25"/>
      <c r="F2879" s="236"/>
      <c r="G2879" s="237"/>
      <c r="H2879" s="319"/>
      <c r="I2879" s="320"/>
    </row>
    <row r="2880" spans="1:9" ht="16.5" customHeight="1">
      <c r="A2880" s="233" t="s">
        <v>990</v>
      </c>
      <c r="B2880" s="312" t="s">
        <v>994</v>
      </c>
      <c r="C2880" s="33" t="s">
        <v>7</v>
      </c>
      <c r="D2880" s="34">
        <v>165</v>
      </c>
      <c r="E2880" s="34"/>
      <c r="F2880" s="236">
        <v>55</v>
      </c>
      <c r="G2880" s="237">
        <v>14</v>
      </c>
      <c r="H2880" s="319"/>
      <c r="I2880" s="320"/>
    </row>
    <row r="2881" spans="1:9">
      <c r="A2881" s="234"/>
      <c r="B2881" s="312"/>
      <c r="C2881" s="124" t="s">
        <v>8</v>
      </c>
      <c r="D2881" s="34">
        <v>165</v>
      </c>
      <c r="E2881" s="25"/>
      <c r="F2881" s="236"/>
      <c r="G2881" s="237"/>
      <c r="H2881" s="319"/>
      <c r="I2881" s="320"/>
    </row>
    <row r="2882" spans="1:9">
      <c r="A2882" s="234"/>
      <c r="B2882" s="312"/>
      <c r="C2882" s="124" t="s">
        <v>9</v>
      </c>
      <c r="D2882" s="25"/>
      <c r="E2882" s="25"/>
      <c r="F2882" s="236"/>
      <c r="G2882" s="237"/>
      <c r="H2882" s="319"/>
      <c r="I2882" s="320"/>
    </row>
    <row r="2883" spans="1:9">
      <c r="A2883" s="234"/>
      <c r="B2883" s="312"/>
      <c r="C2883" s="124" t="s">
        <v>10</v>
      </c>
      <c r="D2883" s="25"/>
      <c r="E2883" s="25"/>
      <c r="F2883" s="236"/>
      <c r="G2883" s="237"/>
      <c r="H2883" s="319"/>
      <c r="I2883" s="320"/>
    </row>
    <row r="2884" spans="1:9" ht="17.25" thickBot="1">
      <c r="A2884" s="235"/>
      <c r="B2884" s="312"/>
      <c r="C2884" s="124" t="s">
        <v>11</v>
      </c>
      <c r="D2884" s="25"/>
      <c r="E2884" s="25"/>
      <c r="F2884" s="236"/>
      <c r="G2884" s="237"/>
      <c r="H2884" s="319"/>
      <c r="I2884" s="320"/>
    </row>
    <row r="2885" spans="1:9" ht="16.5" customHeight="1">
      <c r="A2885" s="233" t="s">
        <v>991</v>
      </c>
      <c r="B2885" s="312" t="s">
        <v>995</v>
      </c>
      <c r="C2885" s="33" t="s">
        <v>7</v>
      </c>
      <c r="D2885" s="34">
        <v>372.5</v>
      </c>
      <c r="E2885" s="34">
        <v>78.5</v>
      </c>
      <c r="F2885" s="236">
        <v>128</v>
      </c>
      <c r="G2885" s="237">
        <v>39</v>
      </c>
      <c r="H2885" s="319"/>
      <c r="I2885" s="320"/>
    </row>
    <row r="2886" spans="1:9">
      <c r="A2886" s="234"/>
      <c r="B2886" s="312"/>
      <c r="C2886" s="124" t="s">
        <v>8</v>
      </c>
      <c r="D2886" s="34">
        <v>372.5</v>
      </c>
      <c r="E2886" s="34">
        <v>78.5</v>
      </c>
      <c r="F2886" s="236"/>
      <c r="G2886" s="237"/>
      <c r="H2886" s="319"/>
      <c r="I2886" s="320"/>
    </row>
    <row r="2887" spans="1:9">
      <c r="A2887" s="234"/>
      <c r="B2887" s="312"/>
      <c r="C2887" s="124" t="s">
        <v>9</v>
      </c>
      <c r="D2887" s="25"/>
      <c r="E2887" s="25"/>
      <c r="F2887" s="236"/>
      <c r="G2887" s="237"/>
      <c r="H2887" s="319"/>
      <c r="I2887" s="320"/>
    </row>
    <row r="2888" spans="1:9">
      <c r="A2888" s="234"/>
      <c r="B2888" s="312"/>
      <c r="C2888" s="124" t="s">
        <v>10</v>
      </c>
      <c r="D2888" s="25"/>
      <c r="E2888" s="25"/>
      <c r="F2888" s="236"/>
      <c r="G2888" s="237"/>
      <c r="H2888" s="319"/>
      <c r="I2888" s="320"/>
    </row>
    <row r="2889" spans="1:9" ht="17.25" thickBot="1">
      <c r="A2889" s="235"/>
      <c r="B2889" s="312"/>
      <c r="C2889" s="124" t="s">
        <v>11</v>
      </c>
      <c r="D2889" s="25"/>
      <c r="E2889" s="25"/>
      <c r="F2889" s="236"/>
      <c r="G2889" s="237"/>
      <c r="H2889" s="321"/>
      <c r="I2889" s="322"/>
    </row>
    <row r="2890" spans="1:9" ht="16.5" customHeight="1">
      <c r="A2890" s="233" t="s">
        <v>73</v>
      </c>
      <c r="B2890" s="312" t="s">
        <v>997</v>
      </c>
      <c r="C2890" s="33" t="s">
        <v>7</v>
      </c>
      <c r="D2890" s="34">
        <v>2387.5</v>
      </c>
      <c r="E2890" s="34"/>
      <c r="F2890" s="236">
        <v>41</v>
      </c>
      <c r="G2890" s="237">
        <v>0</v>
      </c>
      <c r="H2890" s="317" t="s">
        <v>998</v>
      </c>
      <c r="I2890" s="318"/>
    </row>
    <row r="2891" spans="1:9">
      <c r="A2891" s="234"/>
      <c r="B2891" s="312"/>
      <c r="C2891" s="124" t="s">
        <v>8</v>
      </c>
      <c r="D2891" s="34">
        <v>2387.5</v>
      </c>
      <c r="E2891" s="25"/>
      <c r="F2891" s="236"/>
      <c r="G2891" s="237"/>
      <c r="H2891" s="319"/>
      <c r="I2891" s="320"/>
    </row>
    <row r="2892" spans="1:9">
      <c r="A2892" s="234"/>
      <c r="B2892" s="312"/>
      <c r="C2892" s="124" t="s">
        <v>9</v>
      </c>
      <c r="D2892" s="25"/>
      <c r="E2892" s="25"/>
      <c r="F2892" s="236"/>
      <c r="G2892" s="237"/>
      <c r="H2892" s="319"/>
      <c r="I2892" s="320"/>
    </row>
    <row r="2893" spans="1:9">
      <c r="A2893" s="234"/>
      <c r="B2893" s="312"/>
      <c r="C2893" s="124" t="s">
        <v>10</v>
      </c>
      <c r="D2893" s="25"/>
      <c r="E2893" s="25"/>
      <c r="F2893" s="236"/>
      <c r="G2893" s="237"/>
      <c r="H2893" s="319"/>
      <c r="I2893" s="320"/>
    </row>
    <row r="2894" spans="1:9" ht="17.25" thickBot="1">
      <c r="A2894" s="235"/>
      <c r="B2894" s="312"/>
      <c r="C2894" s="124" t="s">
        <v>11</v>
      </c>
      <c r="D2894" s="25"/>
      <c r="E2894" s="25"/>
      <c r="F2894" s="236"/>
      <c r="G2894" s="237"/>
      <c r="H2894" s="319"/>
      <c r="I2894" s="320"/>
    </row>
    <row r="2895" spans="1:9" ht="16.5" customHeight="1">
      <c r="A2895" s="233" t="s">
        <v>29</v>
      </c>
      <c r="B2895" s="316" t="s">
        <v>999</v>
      </c>
      <c r="C2895" s="33" t="s">
        <v>7</v>
      </c>
      <c r="D2895" s="34">
        <f>SUM(D2896:D2899)</f>
        <v>433.7</v>
      </c>
      <c r="E2895" s="34">
        <f>SUM(E2896:E2899)</f>
        <v>20</v>
      </c>
      <c r="F2895" s="236"/>
      <c r="G2895" s="237"/>
      <c r="H2895" s="316"/>
      <c r="I2895" s="232"/>
    </row>
    <row r="2896" spans="1:9">
      <c r="A2896" s="234"/>
      <c r="B2896" s="316"/>
      <c r="C2896" s="124" t="s">
        <v>8</v>
      </c>
      <c r="D2896" s="34">
        <f>SUM(D2901,D2906,D2911,D2916)</f>
        <v>433.7</v>
      </c>
      <c r="E2896" s="34">
        <f>SUM(E2901,E2906,E2911,E2916)</f>
        <v>20</v>
      </c>
      <c r="F2896" s="236"/>
      <c r="G2896" s="237"/>
      <c r="H2896" s="232"/>
      <c r="I2896" s="232"/>
    </row>
    <row r="2897" spans="1:9">
      <c r="A2897" s="234"/>
      <c r="B2897" s="316"/>
      <c r="C2897" s="124" t="s">
        <v>9</v>
      </c>
      <c r="D2897" s="25"/>
      <c r="E2897" s="25"/>
      <c r="F2897" s="236"/>
      <c r="G2897" s="237"/>
      <c r="H2897" s="232"/>
      <c r="I2897" s="232"/>
    </row>
    <row r="2898" spans="1:9">
      <c r="A2898" s="234"/>
      <c r="B2898" s="316"/>
      <c r="C2898" s="124" t="s">
        <v>10</v>
      </c>
      <c r="D2898" s="25"/>
      <c r="E2898" s="25"/>
      <c r="F2898" s="236"/>
      <c r="G2898" s="237"/>
      <c r="H2898" s="232"/>
      <c r="I2898" s="232"/>
    </row>
    <row r="2899" spans="1:9" ht="17.25" thickBot="1">
      <c r="A2899" s="235"/>
      <c r="B2899" s="316"/>
      <c r="C2899" s="124" t="s">
        <v>11</v>
      </c>
      <c r="D2899" s="25"/>
      <c r="E2899" s="25"/>
      <c r="F2899" s="236"/>
      <c r="G2899" s="237"/>
      <c r="H2899" s="232"/>
      <c r="I2899" s="232"/>
    </row>
    <row r="2900" spans="1:9">
      <c r="A2900" s="233" t="s">
        <v>488</v>
      </c>
      <c r="B2900" s="312" t="s">
        <v>1020</v>
      </c>
      <c r="C2900" s="33" t="s">
        <v>7</v>
      </c>
      <c r="D2900" s="34">
        <v>175</v>
      </c>
      <c r="E2900" s="34">
        <v>20</v>
      </c>
      <c r="F2900" s="236">
        <v>10</v>
      </c>
      <c r="G2900" s="237">
        <v>8.1999999999999993</v>
      </c>
      <c r="H2900" s="238" t="s">
        <v>1000</v>
      </c>
      <c r="I2900" s="239"/>
    </row>
    <row r="2901" spans="1:9">
      <c r="A2901" s="234"/>
      <c r="B2901" s="312"/>
      <c r="C2901" s="124" t="s">
        <v>8</v>
      </c>
      <c r="D2901" s="34">
        <v>175</v>
      </c>
      <c r="E2901" s="34">
        <v>20</v>
      </c>
      <c r="F2901" s="236"/>
      <c r="G2901" s="237"/>
      <c r="H2901" s="239"/>
      <c r="I2901" s="239"/>
    </row>
    <row r="2902" spans="1:9">
      <c r="A2902" s="234"/>
      <c r="B2902" s="312"/>
      <c r="C2902" s="124" t="s">
        <v>9</v>
      </c>
      <c r="D2902" s="25"/>
      <c r="E2902" s="25"/>
      <c r="F2902" s="236"/>
      <c r="G2902" s="237"/>
      <c r="H2902" s="239"/>
      <c r="I2902" s="239"/>
    </row>
    <row r="2903" spans="1:9">
      <c r="A2903" s="234"/>
      <c r="B2903" s="312"/>
      <c r="C2903" s="124" t="s">
        <v>10</v>
      </c>
      <c r="D2903" s="25"/>
      <c r="E2903" s="25"/>
      <c r="F2903" s="236"/>
      <c r="G2903" s="237"/>
      <c r="H2903" s="239"/>
      <c r="I2903" s="239"/>
    </row>
    <row r="2904" spans="1:9" ht="17.25" thickBot="1">
      <c r="A2904" s="235"/>
      <c r="B2904" s="312"/>
      <c r="C2904" s="124" t="s">
        <v>11</v>
      </c>
      <c r="D2904" s="25"/>
      <c r="E2904" s="25"/>
      <c r="F2904" s="236"/>
      <c r="G2904" s="237"/>
      <c r="H2904" s="239"/>
      <c r="I2904" s="239"/>
    </row>
    <row r="2905" spans="1:9">
      <c r="A2905" s="233" t="s">
        <v>254</v>
      </c>
      <c r="B2905" s="312" t="s">
        <v>1004</v>
      </c>
      <c r="C2905" s="33" t="s">
        <v>7</v>
      </c>
      <c r="D2905" s="34">
        <v>58.7</v>
      </c>
      <c r="E2905" s="34"/>
      <c r="F2905" s="236"/>
      <c r="G2905" s="237"/>
      <c r="H2905" s="238" t="s">
        <v>1001</v>
      </c>
      <c r="I2905" s="239"/>
    </row>
    <row r="2906" spans="1:9">
      <c r="A2906" s="234"/>
      <c r="B2906" s="312"/>
      <c r="C2906" s="124" t="s">
        <v>8</v>
      </c>
      <c r="D2906" s="25">
        <v>58.7</v>
      </c>
      <c r="E2906" s="25"/>
      <c r="F2906" s="236"/>
      <c r="G2906" s="237"/>
      <c r="H2906" s="239"/>
      <c r="I2906" s="239"/>
    </row>
    <row r="2907" spans="1:9">
      <c r="A2907" s="234"/>
      <c r="B2907" s="312"/>
      <c r="C2907" s="124" t="s">
        <v>9</v>
      </c>
      <c r="D2907" s="25"/>
      <c r="E2907" s="25"/>
      <c r="F2907" s="236"/>
      <c r="G2907" s="237"/>
      <c r="H2907" s="239"/>
      <c r="I2907" s="239"/>
    </row>
    <row r="2908" spans="1:9">
      <c r="A2908" s="234"/>
      <c r="B2908" s="312"/>
      <c r="C2908" s="124" t="s">
        <v>10</v>
      </c>
      <c r="D2908" s="25"/>
      <c r="E2908" s="25"/>
      <c r="F2908" s="236"/>
      <c r="G2908" s="237"/>
      <c r="H2908" s="239"/>
      <c r="I2908" s="239"/>
    </row>
    <row r="2909" spans="1:9" ht="17.25" thickBot="1">
      <c r="A2909" s="235"/>
      <c r="B2909" s="312"/>
      <c r="C2909" s="124" t="s">
        <v>11</v>
      </c>
      <c r="D2909" s="25"/>
      <c r="E2909" s="25"/>
      <c r="F2909" s="236"/>
      <c r="G2909" s="237"/>
      <c r="H2909" s="239"/>
      <c r="I2909" s="239"/>
    </row>
    <row r="2910" spans="1:9">
      <c r="A2910" s="233" t="s">
        <v>256</v>
      </c>
      <c r="B2910" s="312" t="s">
        <v>1005</v>
      </c>
      <c r="C2910" s="33" t="s">
        <v>7</v>
      </c>
      <c r="D2910" s="34">
        <v>175</v>
      </c>
      <c r="E2910" s="34">
        <v>0</v>
      </c>
      <c r="F2910" s="313">
        <v>6</v>
      </c>
      <c r="G2910" s="313">
        <v>3</v>
      </c>
      <c r="H2910" s="238" t="s">
        <v>1002</v>
      </c>
      <c r="I2910" s="239"/>
    </row>
    <row r="2911" spans="1:9">
      <c r="A2911" s="234"/>
      <c r="B2911" s="312"/>
      <c r="C2911" s="124" t="s">
        <v>8</v>
      </c>
      <c r="D2911" s="25">
        <v>175</v>
      </c>
      <c r="E2911" s="25">
        <v>0</v>
      </c>
      <c r="F2911" s="314"/>
      <c r="G2911" s="314"/>
      <c r="H2911" s="239"/>
      <c r="I2911" s="239"/>
    </row>
    <row r="2912" spans="1:9">
      <c r="A2912" s="234"/>
      <c r="B2912" s="312"/>
      <c r="C2912" s="124" t="s">
        <v>9</v>
      </c>
      <c r="D2912" s="25"/>
      <c r="E2912" s="25"/>
      <c r="F2912" s="314"/>
      <c r="G2912" s="314"/>
      <c r="H2912" s="239"/>
      <c r="I2912" s="239"/>
    </row>
    <row r="2913" spans="1:9">
      <c r="A2913" s="234"/>
      <c r="B2913" s="312"/>
      <c r="C2913" s="124" t="s">
        <v>10</v>
      </c>
      <c r="D2913" s="25"/>
      <c r="E2913" s="25"/>
      <c r="F2913" s="314"/>
      <c r="G2913" s="314"/>
      <c r="H2913" s="239"/>
      <c r="I2913" s="239"/>
    </row>
    <row r="2914" spans="1:9" ht="17.25" thickBot="1">
      <c r="A2914" s="235"/>
      <c r="B2914" s="312"/>
      <c r="C2914" s="124" t="s">
        <v>11</v>
      </c>
      <c r="D2914" s="25"/>
      <c r="E2914" s="25"/>
      <c r="F2914" s="315"/>
      <c r="G2914" s="315"/>
      <c r="H2914" s="239"/>
      <c r="I2914" s="239"/>
    </row>
    <row r="2915" spans="1:9">
      <c r="A2915" s="233" t="s">
        <v>258</v>
      </c>
      <c r="B2915" s="312" t="s">
        <v>1006</v>
      </c>
      <c r="C2915" s="33" t="s">
        <v>7</v>
      </c>
      <c r="D2915" s="34">
        <v>25</v>
      </c>
      <c r="E2915" s="34">
        <v>0</v>
      </c>
      <c r="F2915" s="236"/>
      <c r="G2915" s="237"/>
      <c r="H2915" s="238" t="s">
        <v>1003</v>
      </c>
      <c r="I2915" s="239"/>
    </row>
    <row r="2916" spans="1:9">
      <c r="A2916" s="234"/>
      <c r="B2916" s="312"/>
      <c r="C2916" s="124" t="s">
        <v>8</v>
      </c>
      <c r="D2916" s="34">
        <v>25</v>
      </c>
      <c r="E2916" s="25">
        <v>0</v>
      </c>
      <c r="F2916" s="236"/>
      <c r="G2916" s="237"/>
      <c r="H2916" s="239"/>
      <c r="I2916" s="239"/>
    </row>
    <row r="2917" spans="1:9">
      <c r="A2917" s="234"/>
      <c r="B2917" s="312"/>
      <c r="C2917" s="124" t="s">
        <v>9</v>
      </c>
      <c r="D2917" s="25"/>
      <c r="E2917" s="25"/>
      <c r="F2917" s="236"/>
      <c r="G2917" s="237"/>
      <c r="H2917" s="239"/>
      <c r="I2917" s="239"/>
    </row>
    <row r="2918" spans="1:9">
      <c r="A2918" s="234"/>
      <c r="B2918" s="312"/>
      <c r="C2918" s="124" t="s">
        <v>10</v>
      </c>
      <c r="D2918" s="25"/>
      <c r="E2918" s="25"/>
      <c r="F2918" s="236"/>
      <c r="G2918" s="237"/>
      <c r="H2918" s="239"/>
      <c r="I2918" s="239"/>
    </row>
    <row r="2919" spans="1:9" ht="17.25" thickBot="1">
      <c r="A2919" s="235"/>
      <c r="B2919" s="312"/>
      <c r="C2919" s="124" t="s">
        <v>11</v>
      </c>
      <c r="D2919" s="25"/>
      <c r="E2919" s="25"/>
      <c r="F2919" s="236"/>
      <c r="G2919" s="237"/>
      <c r="H2919" s="239"/>
      <c r="I2919" s="239"/>
    </row>
    <row r="2920" spans="1:9" ht="16.5" customHeight="1">
      <c r="A2920" s="233" t="s">
        <v>495</v>
      </c>
      <c r="B2920" s="316" t="s">
        <v>1007</v>
      </c>
      <c r="C2920" s="33" t="s">
        <v>7</v>
      </c>
      <c r="D2920" s="34">
        <f>SUM(D2921:D2924)</f>
        <v>1609.2</v>
      </c>
      <c r="E2920" s="34">
        <f>SUM(E2921:E2924)</f>
        <v>419.6</v>
      </c>
      <c r="F2920" s="236"/>
      <c r="G2920" s="237"/>
      <c r="H2920" s="316"/>
      <c r="I2920" s="232"/>
    </row>
    <row r="2921" spans="1:9">
      <c r="A2921" s="234"/>
      <c r="B2921" s="316"/>
      <c r="C2921" s="124" t="s">
        <v>8</v>
      </c>
      <c r="D2921" s="34">
        <f>SUM(D2926,D2931,D2936,D2941,D2946)</f>
        <v>1609.2</v>
      </c>
      <c r="E2921" s="34">
        <f>SUM(E2926,E2931,E2936,E2941,E2946)</f>
        <v>419.6</v>
      </c>
      <c r="F2921" s="236"/>
      <c r="G2921" s="237"/>
      <c r="H2921" s="232"/>
      <c r="I2921" s="232"/>
    </row>
    <row r="2922" spans="1:9">
      <c r="A2922" s="234"/>
      <c r="B2922" s="316"/>
      <c r="C2922" s="124" t="s">
        <v>9</v>
      </c>
      <c r="D2922" s="25"/>
      <c r="E2922" s="25"/>
      <c r="F2922" s="236"/>
      <c r="G2922" s="237"/>
      <c r="H2922" s="232"/>
      <c r="I2922" s="232"/>
    </row>
    <row r="2923" spans="1:9">
      <c r="A2923" s="234"/>
      <c r="B2923" s="316"/>
      <c r="C2923" s="124" t="s">
        <v>10</v>
      </c>
      <c r="D2923" s="25"/>
      <c r="E2923" s="25"/>
      <c r="F2923" s="236"/>
      <c r="G2923" s="237"/>
      <c r="H2923" s="232"/>
      <c r="I2923" s="232"/>
    </row>
    <row r="2924" spans="1:9" ht="17.25" thickBot="1">
      <c r="A2924" s="235"/>
      <c r="B2924" s="316"/>
      <c r="C2924" s="124" t="s">
        <v>11</v>
      </c>
      <c r="D2924" s="25"/>
      <c r="E2924" s="25"/>
      <c r="F2924" s="236"/>
      <c r="G2924" s="237"/>
      <c r="H2924" s="232"/>
      <c r="I2924" s="232"/>
    </row>
    <row r="2925" spans="1:9">
      <c r="A2925" s="233" t="s">
        <v>497</v>
      </c>
      <c r="B2925" s="312" t="s">
        <v>1011</v>
      </c>
      <c r="C2925" s="33" t="s">
        <v>7</v>
      </c>
      <c r="D2925" s="34">
        <v>257.3</v>
      </c>
      <c r="E2925" s="34">
        <v>257.3</v>
      </c>
      <c r="F2925" s="236"/>
      <c r="G2925" s="237"/>
      <c r="H2925" s="238" t="s">
        <v>1017</v>
      </c>
      <c r="I2925" s="239"/>
    </row>
    <row r="2926" spans="1:9">
      <c r="A2926" s="234"/>
      <c r="B2926" s="312"/>
      <c r="C2926" s="124" t="s">
        <v>8</v>
      </c>
      <c r="D2926" s="34">
        <v>257.3</v>
      </c>
      <c r="E2926" s="34">
        <v>257.3</v>
      </c>
      <c r="F2926" s="236"/>
      <c r="G2926" s="237"/>
      <c r="H2926" s="239"/>
      <c r="I2926" s="239"/>
    </row>
    <row r="2927" spans="1:9">
      <c r="A2927" s="234"/>
      <c r="B2927" s="312"/>
      <c r="C2927" s="124" t="s">
        <v>9</v>
      </c>
      <c r="D2927" s="25"/>
      <c r="E2927" s="25"/>
      <c r="F2927" s="236"/>
      <c r="G2927" s="237"/>
      <c r="H2927" s="239"/>
      <c r="I2927" s="239"/>
    </row>
    <row r="2928" spans="1:9">
      <c r="A2928" s="234"/>
      <c r="B2928" s="312"/>
      <c r="C2928" s="124" t="s">
        <v>10</v>
      </c>
      <c r="D2928" s="25"/>
      <c r="E2928" s="25"/>
      <c r="F2928" s="236"/>
      <c r="G2928" s="237"/>
      <c r="H2928" s="239"/>
      <c r="I2928" s="239"/>
    </row>
    <row r="2929" spans="1:9" ht="17.25" thickBot="1">
      <c r="A2929" s="235"/>
      <c r="B2929" s="312"/>
      <c r="C2929" s="124" t="s">
        <v>11</v>
      </c>
      <c r="D2929" s="25"/>
      <c r="E2929" s="25"/>
      <c r="F2929" s="236"/>
      <c r="G2929" s="237"/>
      <c r="H2929" s="239"/>
      <c r="I2929" s="239"/>
    </row>
    <row r="2930" spans="1:9">
      <c r="A2930" s="233" t="s">
        <v>1008</v>
      </c>
      <c r="B2930" s="312" t="s">
        <v>1012</v>
      </c>
      <c r="C2930" s="33" t="s">
        <v>7</v>
      </c>
      <c r="D2930" s="34">
        <v>44.9</v>
      </c>
      <c r="E2930" s="34">
        <v>0</v>
      </c>
      <c r="F2930" s="236"/>
      <c r="G2930" s="237"/>
      <c r="H2930" s="238" t="s">
        <v>1018</v>
      </c>
      <c r="I2930" s="239"/>
    </row>
    <row r="2931" spans="1:9">
      <c r="A2931" s="234"/>
      <c r="B2931" s="312"/>
      <c r="C2931" s="124" t="s">
        <v>8</v>
      </c>
      <c r="D2931" s="25">
        <v>44.9</v>
      </c>
      <c r="E2931" s="25"/>
      <c r="F2931" s="236"/>
      <c r="G2931" s="237"/>
      <c r="H2931" s="239"/>
      <c r="I2931" s="239"/>
    </row>
    <row r="2932" spans="1:9">
      <c r="A2932" s="234"/>
      <c r="B2932" s="312"/>
      <c r="C2932" s="124" t="s">
        <v>9</v>
      </c>
      <c r="D2932" s="25"/>
      <c r="E2932" s="25"/>
      <c r="F2932" s="236"/>
      <c r="G2932" s="237"/>
      <c r="H2932" s="239"/>
      <c r="I2932" s="239"/>
    </row>
    <row r="2933" spans="1:9">
      <c r="A2933" s="234"/>
      <c r="B2933" s="312"/>
      <c r="C2933" s="124" t="s">
        <v>10</v>
      </c>
      <c r="D2933" s="25"/>
      <c r="E2933" s="25"/>
      <c r="F2933" s="236"/>
      <c r="G2933" s="237"/>
      <c r="H2933" s="239"/>
      <c r="I2933" s="239"/>
    </row>
    <row r="2934" spans="1:9" ht="17.25" thickBot="1">
      <c r="A2934" s="235"/>
      <c r="B2934" s="312"/>
      <c r="C2934" s="124" t="s">
        <v>11</v>
      </c>
      <c r="D2934" s="25"/>
      <c r="E2934" s="25"/>
      <c r="F2934" s="236"/>
      <c r="G2934" s="237"/>
      <c r="H2934" s="239"/>
      <c r="I2934" s="239"/>
    </row>
    <row r="2935" spans="1:9">
      <c r="A2935" s="233" t="s">
        <v>1009</v>
      </c>
      <c r="B2935" s="312" t="s">
        <v>1013</v>
      </c>
      <c r="C2935" s="33" t="s">
        <v>7</v>
      </c>
      <c r="D2935" s="34">
        <v>554</v>
      </c>
      <c r="E2935" s="34">
        <v>116.5</v>
      </c>
      <c r="F2935" s="313">
        <v>6</v>
      </c>
      <c r="G2935" s="313">
        <v>3</v>
      </c>
      <c r="H2935" s="238" t="s">
        <v>1019</v>
      </c>
      <c r="I2935" s="239"/>
    </row>
    <row r="2936" spans="1:9">
      <c r="A2936" s="234"/>
      <c r="B2936" s="312"/>
      <c r="C2936" s="124" t="s">
        <v>8</v>
      </c>
      <c r="D2936" s="34">
        <v>554</v>
      </c>
      <c r="E2936" s="25">
        <v>116.5</v>
      </c>
      <c r="F2936" s="314"/>
      <c r="G2936" s="314"/>
      <c r="H2936" s="239"/>
      <c r="I2936" s="239"/>
    </row>
    <row r="2937" spans="1:9">
      <c r="A2937" s="234"/>
      <c r="B2937" s="312"/>
      <c r="C2937" s="124" t="s">
        <v>9</v>
      </c>
      <c r="D2937" s="25"/>
      <c r="E2937" s="25"/>
      <c r="F2937" s="314"/>
      <c r="G2937" s="314"/>
      <c r="H2937" s="239"/>
      <c r="I2937" s="239"/>
    </row>
    <row r="2938" spans="1:9">
      <c r="A2938" s="234"/>
      <c r="B2938" s="312"/>
      <c r="C2938" s="124" t="s">
        <v>10</v>
      </c>
      <c r="D2938" s="25"/>
      <c r="E2938" s="25"/>
      <c r="F2938" s="314"/>
      <c r="G2938" s="314"/>
      <c r="H2938" s="239"/>
      <c r="I2938" s="239"/>
    </row>
    <row r="2939" spans="1:9" ht="17.25" thickBot="1">
      <c r="A2939" s="235"/>
      <c r="B2939" s="312"/>
      <c r="C2939" s="124" t="s">
        <v>11</v>
      </c>
      <c r="D2939" s="25"/>
      <c r="E2939" s="25"/>
      <c r="F2939" s="315"/>
      <c r="G2939" s="315"/>
      <c r="H2939" s="239"/>
      <c r="I2939" s="239"/>
    </row>
    <row r="2940" spans="1:9">
      <c r="A2940" s="233" t="s">
        <v>1010</v>
      </c>
      <c r="B2940" s="312" t="s">
        <v>1014</v>
      </c>
      <c r="C2940" s="33" t="s">
        <v>7</v>
      </c>
      <c r="D2940" s="34">
        <v>45.8</v>
      </c>
      <c r="E2940" s="34">
        <v>45.8</v>
      </c>
      <c r="F2940" s="236"/>
      <c r="G2940" s="237"/>
      <c r="H2940" s="238" t="s">
        <v>1017</v>
      </c>
      <c r="I2940" s="239"/>
    </row>
    <row r="2941" spans="1:9">
      <c r="A2941" s="234"/>
      <c r="B2941" s="312"/>
      <c r="C2941" s="124" t="s">
        <v>8</v>
      </c>
      <c r="D2941" s="25">
        <v>45.8</v>
      </c>
      <c r="E2941" s="25">
        <v>45.8</v>
      </c>
      <c r="F2941" s="236"/>
      <c r="G2941" s="237"/>
      <c r="H2941" s="239"/>
      <c r="I2941" s="239"/>
    </row>
    <row r="2942" spans="1:9">
      <c r="A2942" s="234"/>
      <c r="B2942" s="312"/>
      <c r="C2942" s="124" t="s">
        <v>9</v>
      </c>
      <c r="D2942" s="25"/>
      <c r="E2942" s="25"/>
      <c r="F2942" s="236"/>
      <c r="G2942" s="237"/>
      <c r="H2942" s="239"/>
      <c r="I2942" s="239"/>
    </row>
    <row r="2943" spans="1:9">
      <c r="A2943" s="234"/>
      <c r="B2943" s="312"/>
      <c r="C2943" s="124" t="s">
        <v>10</v>
      </c>
      <c r="D2943" s="25"/>
      <c r="E2943" s="25"/>
      <c r="F2943" s="236"/>
      <c r="G2943" s="237"/>
      <c r="H2943" s="239"/>
      <c r="I2943" s="239"/>
    </row>
    <row r="2944" spans="1:9" ht="17.25" thickBot="1">
      <c r="A2944" s="235"/>
      <c r="B2944" s="312"/>
      <c r="C2944" s="124" t="s">
        <v>11</v>
      </c>
      <c r="D2944" s="25"/>
      <c r="E2944" s="25"/>
      <c r="F2944" s="236"/>
      <c r="G2944" s="237"/>
      <c r="H2944" s="239"/>
      <c r="I2944" s="239"/>
    </row>
    <row r="2945" spans="1:9">
      <c r="A2945" s="233" t="s">
        <v>1015</v>
      </c>
      <c r="B2945" s="312" t="s">
        <v>1016</v>
      </c>
      <c r="C2945" s="33" t="s">
        <v>7</v>
      </c>
      <c r="D2945" s="34">
        <v>707.2</v>
      </c>
      <c r="E2945" s="34"/>
      <c r="F2945" s="236"/>
      <c r="G2945" s="237"/>
      <c r="H2945" s="238" t="s">
        <v>1018</v>
      </c>
      <c r="I2945" s="239"/>
    </row>
    <row r="2946" spans="1:9">
      <c r="A2946" s="234"/>
      <c r="B2946" s="312"/>
      <c r="C2946" s="124" t="s">
        <v>8</v>
      </c>
      <c r="D2946" s="34">
        <v>707.2</v>
      </c>
      <c r="E2946" s="25"/>
      <c r="F2946" s="236"/>
      <c r="G2946" s="237"/>
      <c r="H2946" s="239"/>
      <c r="I2946" s="239"/>
    </row>
    <row r="2947" spans="1:9">
      <c r="A2947" s="234"/>
      <c r="B2947" s="312"/>
      <c r="C2947" s="124" t="s">
        <v>9</v>
      </c>
      <c r="D2947" s="25"/>
      <c r="E2947" s="25"/>
      <c r="F2947" s="236"/>
      <c r="G2947" s="237"/>
      <c r="H2947" s="239"/>
      <c r="I2947" s="239"/>
    </row>
    <row r="2948" spans="1:9">
      <c r="A2948" s="234"/>
      <c r="B2948" s="312"/>
      <c r="C2948" s="124" t="s">
        <v>10</v>
      </c>
      <c r="D2948" s="25"/>
      <c r="E2948" s="25"/>
      <c r="F2948" s="236"/>
      <c r="G2948" s="237"/>
      <c r="H2948" s="239"/>
      <c r="I2948" s="239"/>
    </row>
    <row r="2949" spans="1:9" ht="17.25" thickBot="1">
      <c r="A2949" s="235"/>
      <c r="B2949" s="312"/>
      <c r="C2949" s="124" t="s">
        <v>11</v>
      </c>
      <c r="D2949" s="25"/>
      <c r="E2949" s="25"/>
      <c r="F2949" s="236"/>
      <c r="G2949" s="237"/>
      <c r="H2949" s="239"/>
      <c r="I2949" s="239"/>
    </row>
    <row r="2950" spans="1:9">
      <c r="A2950" s="253" t="s">
        <v>798</v>
      </c>
      <c r="B2950" s="253"/>
      <c r="C2950" s="119" t="s">
        <v>7</v>
      </c>
      <c r="D2950" s="21">
        <f>SUM(D2951:D2954)</f>
        <v>13060.6</v>
      </c>
      <c r="E2950" s="21">
        <f>SUM(E2951:E2954)</f>
        <v>1147.7</v>
      </c>
      <c r="F2950" s="230"/>
      <c r="G2950" s="231"/>
      <c r="H2950" s="232"/>
      <c r="I2950" s="232"/>
    </row>
    <row r="2951" spans="1:9">
      <c r="A2951" s="253"/>
      <c r="B2951" s="253"/>
      <c r="C2951" s="119" t="s">
        <v>8</v>
      </c>
      <c r="D2951" s="21">
        <f>SUM(D2809,D2829,D2865,D2896,D2921)</f>
        <v>13060.6</v>
      </c>
      <c r="E2951" s="21">
        <f>SUM(E2809,E2829,E2865,E2896,E2921)</f>
        <v>1147.7</v>
      </c>
      <c r="F2951" s="230"/>
      <c r="G2951" s="231"/>
      <c r="H2951" s="232"/>
      <c r="I2951" s="232"/>
    </row>
    <row r="2952" spans="1:9">
      <c r="A2952" s="253"/>
      <c r="B2952" s="253"/>
      <c r="C2952" s="119" t="s">
        <v>9</v>
      </c>
      <c r="D2952" s="21"/>
      <c r="E2952" s="21"/>
      <c r="F2952" s="230"/>
      <c r="G2952" s="231"/>
      <c r="H2952" s="232"/>
      <c r="I2952" s="232"/>
    </row>
    <row r="2953" spans="1:9">
      <c r="A2953" s="253"/>
      <c r="B2953" s="253"/>
      <c r="C2953" s="119" t="s">
        <v>10</v>
      </c>
      <c r="D2953" s="21"/>
      <c r="E2953" s="21"/>
      <c r="F2953" s="230"/>
      <c r="G2953" s="231"/>
      <c r="H2953" s="232"/>
      <c r="I2953" s="232"/>
    </row>
    <row r="2954" spans="1:9" ht="18" customHeight="1">
      <c r="A2954" s="253"/>
      <c r="B2954" s="253"/>
      <c r="C2954" s="119" t="s">
        <v>11</v>
      </c>
      <c r="D2954" s="21"/>
      <c r="E2954" s="21"/>
      <c r="F2954" s="230"/>
      <c r="G2954" s="231"/>
      <c r="H2954" s="232"/>
      <c r="I2954" s="232"/>
    </row>
    <row r="2955" spans="1:9">
      <c r="A2955" s="253" t="s">
        <v>1215</v>
      </c>
      <c r="B2955" s="253"/>
      <c r="C2955" s="217" t="s">
        <v>7</v>
      </c>
      <c r="D2955" s="21">
        <f>SUM(D2956:D2959)</f>
        <v>4933449.2553399978</v>
      </c>
      <c r="E2955" s="21">
        <f>SUM(E2956:E2959)</f>
        <v>2200039.1475</v>
      </c>
      <c r="F2955" s="230"/>
      <c r="G2955" s="231"/>
      <c r="H2955" s="232"/>
      <c r="I2955" s="232"/>
    </row>
    <row r="2956" spans="1:9">
      <c r="A2956" s="253"/>
      <c r="B2956" s="253"/>
      <c r="C2956" s="217" t="s">
        <v>8</v>
      </c>
      <c r="D2956" s="21">
        <f>SUM(D220,D425,D953,D977,D1254,D1593,D1722,D1795,D1809,D1832,D2055,D2398,D2432,D2483,D2551,D2670,D2701,D2733,D2802,D2951)</f>
        <v>2285319.5722599993</v>
      </c>
      <c r="E2956" s="21">
        <f>SUM(E220,E425,E953,E977,E1254,E1593,E1722,E1795,E1809,E1832,E2055,E2398,E2432,E2483,E2551,E2670,E2701,E2733,E2802,E2951)</f>
        <v>829238.06438999996</v>
      </c>
      <c r="F2956" s="230"/>
      <c r="G2956" s="231"/>
      <c r="H2956" s="232"/>
      <c r="I2956" s="232"/>
    </row>
    <row r="2957" spans="1:9">
      <c r="A2957" s="253"/>
      <c r="B2957" s="253"/>
      <c r="C2957" s="217" t="s">
        <v>9</v>
      </c>
      <c r="D2957" s="21">
        <f>SUM(D221,D426,D954,D978,D1255,D1594,D1723,D1796,D1810,D1833,D2056,D2399,D2433,D2484,D2552,D2631,D2702,D2734,D2803,D2952)</f>
        <v>2206720.1393799996</v>
      </c>
      <c r="E2957" s="21">
        <f>SUM(E221,E426,E954,E978,E1255,E1594,E1723,E1796,E1810,E1833,E2056,E2399,E2433,E2484,E2552,E2631,E2702,E2734,E2803,E2952)</f>
        <v>1209589.4562100002</v>
      </c>
      <c r="F2957" s="230"/>
      <c r="G2957" s="231"/>
      <c r="H2957" s="232"/>
      <c r="I2957" s="232"/>
    </row>
    <row r="2958" spans="1:9">
      <c r="A2958" s="253"/>
      <c r="B2958" s="253"/>
      <c r="C2958" s="217" t="s">
        <v>10</v>
      </c>
      <c r="D2958" s="21">
        <f>SUM(D222,D427,D955,D979,D1256,D1595,D1724,D1797,D1811,D1834,D2057,D2400,D2434,D2485,D2553,D2632,D2703,D2735,D2804,D2953)</f>
        <v>301242.9437</v>
      </c>
      <c r="E2958" s="21">
        <f>SUM(E222,E427,E955,E979,E1256,E1595,E1724,E1797,E1811,E1834,E2057,E2400,E2434,E2485,E2553,E2632,E2703,E2735,E2804,E2953)</f>
        <v>126221.6329</v>
      </c>
      <c r="F2958" s="230"/>
      <c r="G2958" s="231"/>
      <c r="H2958" s="232"/>
      <c r="I2958" s="232"/>
    </row>
    <row r="2959" spans="1:9" ht="30">
      <c r="A2959" s="253"/>
      <c r="B2959" s="253"/>
      <c r="C2959" s="217" t="s">
        <v>11</v>
      </c>
      <c r="D2959" s="21">
        <f>SUM(D223,D428,D956,D980,D1257,D1596,D1725,D1798,D1812,D1835,D2058,D2401,D2435,D2486,D2554,D2633,D2704,D2736,D2805,D2954)</f>
        <v>140166.6</v>
      </c>
      <c r="E2959" s="21">
        <f>SUM(E223,E428,E956,E980,E1257,E1596,E1725,E1798,E1812,E1835,E2058,E2401,E2435,E2486,E2554,E2633,E2704,E2736,E2805,E2954)</f>
        <v>34989.993999999999</v>
      </c>
      <c r="F2959" s="230"/>
      <c r="G2959" s="231"/>
      <c r="H2959" s="232"/>
      <c r="I2959" s="232"/>
    </row>
    <row r="2964" spans="1:5">
      <c r="A2964" s="1" t="s">
        <v>1234</v>
      </c>
    </row>
    <row r="2965" spans="1:5">
      <c r="A2965" s="1" t="s">
        <v>1235</v>
      </c>
      <c r="E2965" s="1" t="s">
        <v>1236</v>
      </c>
    </row>
    <row r="2985" spans="1:9">
      <c r="A2985" s="253" t="s">
        <v>1217</v>
      </c>
      <c r="B2985" s="253"/>
      <c r="C2985" s="220" t="s">
        <v>7</v>
      </c>
      <c r="D2985" s="223">
        <f>SUM(D2986:D2989)</f>
        <v>4316452.4099999992</v>
      </c>
      <c r="E2985" s="223">
        <f>SUM(E2986:E2989)</f>
        <v>2013190.2549100004</v>
      </c>
      <c r="F2985" s="230"/>
      <c r="G2985" s="231"/>
      <c r="H2985" s="232"/>
      <c r="I2985" s="232"/>
    </row>
    <row r="2986" spans="1:9">
      <c r="A2986" s="253"/>
      <c r="B2986" s="253"/>
      <c r="C2986" s="220" t="s">
        <v>8</v>
      </c>
      <c r="D2986" s="223">
        <f>SUM(D170,D420,D948,D1254,D1572,D2393,D2551,D2666,D2701,D2733,D2802,D2951)</f>
        <v>2035835.1099999999</v>
      </c>
      <c r="E2986" s="223">
        <f>SUM(E170,E420,E948,E1254,E1572,E2393,E2551,E2666,E2701,E2733,E2802,E2951)</f>
        <v>751320.01090999995</v>
      </c>
      <c r="F2986" s="230"/>
      <c r="G2986" s="231"/>
      <c r="H2986" s="232"/>
      <c r="I2986" s="232"/>
    </row>
    <row r="2987" spans="1:9">
      <c r="A2987" s="253"/>
      <c r="B2987" s="253"/>
      <c r="C2987" s="220" t="s">
        <v>9</v>
      </c>
      <c r="D2987" s="223">
        <f>SUM(D171,D421,D949,D1255,D1573,D2394,D2552,D2702,D2734,D2803,D2952)</f>
        <v>1997458.9999999998</v>
      </c>
      <c r="E2987" s="223">
        <f>SUM(E171,E421,E949,E1255,E1573,E2394,E2552,E2702,E2734,E2803,E2952)</f>
        <v>1127967.8300000003</v>
      </c>
      <c r="F2987" s="230"/>
      <c r="G2987" s="231"/>
      <c r="H2987" s="232"/>
      <c r="I2987" s="232"/>
    </row>
    <row r="2988" spans="1:9">
      <c r="A2988" s="253"/>
      <c r="B2988" s="253"/>
      <c r="C2988" s="220" t="s">
        <v>10</v>
      </c>
      <c r="D2988" s="223">
        <f>SUM(D172,D422,D950,D1256,D1574,D2395,D2553,D2703,D2735,D2804,D2953)</f>
        <v>222312.69999999998</v>
      </c>
      <c r="E2988" s="223">
        <f>SUM(E172,E422,E950,E1256,E1574,E2395,E2553,E2703,E2735,E2804,E2953)</f>
        <v>110324.6</v>
      </c>
      <c r="F2988" s="230"/>
      <c r="G2988" s="231"/>
      <c r="H2988" s="232"/>
      <c r="I2988" s="232"/>
    </row>
    <row r="2989" spans="1:9" ht="30">
      <c r="A2989" s="253"/>
      <c r="B2989" s="253"/>
      <c r="C2989" s="220" t="s">
        <v>11</v>
      </c>
      <c r="D2989" s="223">
        <f>SUM(D173,D423,D951,D1257,D1575,D2396,D2554,D2704,D2736,D2805,D2954)</f>
        <v>60845.599999999999</v>
      </c>
      <c r="E2989" s="223">
        <f>SUM(E173,E423,E951,E1257,E1575,E2396,E2554,E2704,E2736,E2805,E2954)</f>
        <v>23577.814000000002</v>
      </c>
      <c r="F2989" s="230"/>
      <c r="G2989" s="231"/>
      <c r="H2989" s="232"/>
      <c r="I2989" s="232"/>
    </row>
    <row r="2990" spans="1:9">
      <c r="A2990" s="253"/>
      <c r="B2990" s="253"/>
    </row>
    <row r="2991" spans="1:9">
      <c r="A2991" s="253" t="s">
        <v>1216</v>
      </c>
      <c r="B2991" s="253"/>
      <c r="C2991" s="220" t="s">
        <v>7</v>
      </c>
      <c r="D2991" s="223">
        <f>SUM(D2992:D2995)</f>
        <v>616996.8453399993</v>
      </c>
      <c r="E2991" s="223">
        <f>SUM(E2992:E2995)</f>
        <v>186848.89258999989</v>
      </c>
      <c r="F2991" s="230"/>
      <c r="G2991" s="231"/>
      <c r="H2991" s="232"/>
      <c r="I2991" s="232"/>
    </row>
    <row r="2992" spans="1:9">
      <c r="A2992" s="253"/>
      <c r="B2992" s="253"/>
      <c r="C2992" s="220" t="s">
        <v>8</v>
      </c>
      <c r="D2992" s="223">
        <f>D2956-D2986</f>
        <v>249484.46225999948</v>
      </c>
      <c r="E2992" s="223">
        <f>E2956-E2986</f>
        <v>77918.053480000002</v>
      </c>
      <c r="F2992" s="230"/>
      <c r="G2992" s="231"/>
      <c r="H2992" s="232"/>
      <c r="I2992" s="232"/>
    </row>
    <row r="2993" spans="1:9">
      <c r="A2993" s="253"/>
      <c r="B2993" s="253"/>
      <c r="C2993" s="220" t="s">
        <v>9</v>
      </c>
      <c r="D2993" s="223">
        <f>D2957-D2987</f>
        <v>209261.13937999983</v>
      </c>
      <c r="E2993" s="223">
        <f>E2957-E2987</f>
        <v>81621.6262099999</v>
      </c>
      <c r="F2993" s="230"/>
      <c r="G2993" s="231"/>
      <c r="H2993" s="232"/>
      <c r="I2993" s="232"/>
    </row>
    <row r="2994" spans="1:9">
      <c r="A2994" s="253"/>
      <c r="B2994" s="253"/>
      <c r="C2994" s="220" t="s">
        <v>10</v>
      </c>
      <c r="D2994" s="223">
        <f>D2958-D2988</f>
        <v>78930.243700000021</v>
      </c>
      <c r="E2994" s="223">
        <f>E2958-E2988</f>
        <v>15897.032899999991</v>
      </c>
      <c r="F2994" s="230"/>
      <c r="G2994" s="231"/>
      <c r="H2994" s="232"/>
      <c r="I2994" s="232"/>
    </row>
    <row r="2995" spans="1:9" ht="30">
      <c r="A2995" s="253"/>
      <c r="B2995" s="253"/>
      <c r="C2995" s="220" t="s">
        <v>11</v>
      </c>
      <c r="D2995" s="223">
        <f>D2959-D2989</f>
        <v>79321</v>
      </c>
      <c r="E2995" s="223">
        <f>E2959-E2989</f>
        <v>11412.179999999997</v>
      </c>
      <c r="F2995" s="230"/>
      <c r="G2995" s="231"/>
      <c r="H2995" s="232"/>
      <c r="I2995" s="232"/>
    </row>
  </sheetData>
  <mergeCells count="2928">
    <mergeCell ref="A1196:I1196"/>
    <mergeCell ref="A1212:I1212"/>
    <mergeCell ref="A2441:I2441"/>
    <mergeCell ref="A2558:I2558"/>
    <mergeCell ref="A2634:I2634"/>
    <mergeCell ref="A11:I11"/>
    <mergeCell ref="A62:I62"/>
    <mergeCell ref="A78:I78"/>
    <mergeCell ref="A227:I227"/>
    <mergeCell ref="A352:I352"/>
    <mergeCell ref="A383:I383"/>
    <mergeCell ref="A433:I433"/>
    <mergeCell ref="A599:I599"/>
    <mergeCell ref="A675:I675"/>
    <mergeCell ref="A2985:B2989"/>
    <mergeCell ref="A2990:B2990"/>
    <mergeCell ref="A2991:B2995"/>
    <mergeCell ref="F2985:F2989"/>
    <mergeCell ref="G2985:G2989"/>
    <mergeCell ref="H2985:I2989"/>
    <mergeCell ref="F2991:F2995"/>
    <mergeCell ref="G2991:G2995"/>
    <mergeCell ref="H2991:I2995"/>
    <mergeCell ref="A1908:A1912"/>
    <mergeCell ref="B1908:B1912"/>
    <mergeCell ref="F1908:F1912"/>
    <mergeCell ref="G1908:G1912"/>
    <mergeCell ref="H1908:I1912"/>
    <mergeCell ref="A1918:A1922"/>
    <mergeCell ref="B1918:B1922"/>
    <mergeCell ref="F1918:F1922"/>
    <mergeCell ref="G1918:G1922"/>
    <mergeCell ref="A1956:A1960"/>
    <mergeCell ref="F1997:F2001"/>
    <mergeCell ref="G1997:G2001"/>
    <mergeCell ref="H1997:I2001"/>
    <mergeCell ref="F2007:F2011"/>
    <mergeCell ref="G2007:G2011"/>
    <mergeCell ref="H2007:I2011"/>
    <mergeCell ref="A1971:A1975"/>
    <mergeCell ref="A2955:B2959"/>
    <mergeCell ref="F2955:F2959"/>
    <mergeCell ref="G2955:G2959"/>
    <mergeCell ref="H2955:I2959"/>
    <mergeCell ref="A2054:B2058"/>
    <mergeCell ref="F2049:F2053"/>
    <mergeCell ref="G2049:G2053"/>
    <mergeCell ref="H2049:I2053"/>
    <mergeCell ref="F2054:F2058"/>
    <mergeCell ref="G2054:G2058"/>
    <mergeCell ref="H2054:I2058"/>
    <mergeCell ref="A2007:B2011"/>
    <mergeCell ref="A1992:A1996"/>
    <mergeCell ref="B1992:B1996"/>
    <mergeCell ref="A1997:A2001"/>
    <mergeCell ref="B1997:B2001"/>
    <mergeCell ref="A2002:B2006"/>
    <mergeCell ref="F1992:F1996"/>
    <mergeCell ref="G1992:G1996"/>
    <mergeCell ref="H1992:I1996"/>
    <mergeCell ref="F2002:F2006"/>
    <mergeCell ref="G2002:G2006"/>
    <mergeCell ref="H2002:I2006"/>
    <mergeCell ref="H1946:I1950"/>
    <mergeCell ref="F1936:F1940"/>
    <mergeCell ref="G1936:G1940"/>
    <mergeCell ref="H1936:I1940"/>
    <mergeCell ref="A1931:A1935"/>
    <mergeCell ref="B1931:B1935"/>
    <mergeCell ref="F1931:F1935"/>
    <mergeCell ref="G1931:G1935"/>
    <mergeCell ref="H1931:I1935"/>
    <mergeCell ref="A1941:A1945"/>
    <mergeCell ref="B1941:B1945"/>
    <mergeCell ref="F1941:F1945"/>
    <mergeCell ref="G1941:G1945"/>
    <mergeCell ref="A52:A56"/>
    <mergeCell ref="B52:B56"/>
    <mergeCell ref="F52:F56"/>
    <mergeCell ref="G52:G56"/>
    <mergeCell ref="H52:I56"/>
    <mergeCell ref="F1903:F1907"/>
    <mergeCell ref="G1903:G1907"/>
    <mergeCell ref="H1903:I1907"/>
    <mergeCell ref="F1913:F1917"/>
    <mergeCell ref="G1913:G1917"/>
    <mergeCell ref="H1913:I1917"/>
    <mergeCell ref="F1923:F1927"/>
    <mergeCell ref="G1923:G1927"/>
    <mergeCell ref="H1923:I1927"/>
    <mergeCell ref="H1878:I1882"/>
    <mergeCell ref="A786:I786"/>
    <mergeCell ref="A983:I983"/>
    <mergeCell ref="A1104:I1104"/>
    <mergeCell ref="A1120:I1120"/>
    <mergeCell ref="H1982:I1986"/>
    <mergeCell ref="F1976:F1980"/>
    <mergeCell ref="G1976:G1980"/>
    <mergeCell ref="H1976:I1980"/>
    <mergeCell ref="H1918:I1922"/>
    <mergeCell ref="A1898:A1902"/>
    <mergeCell ref="B1898:B1902"/>
    <mergeCell ref="F1898:F1902"/>
    <mergeCell ref="H1898:I1902"/>
    <mergeCell ref="A1878:A1882"/>
    <mergeCell ref="B1878:B1882"/>
    <mergeCell ref="F1878:F1882"/>
    <mergeCell ref="G1883:G1887"/>
    <mergeCell ref="A1888:A1892"/>
    <mergeCell ref="B1888:B1892"/>
    <mergeCell ref="F1888:F1892"/>
    <mergeCell ref="G1893:G1897"/>
    <mergeCell ref="H1888:I1892"/>
    <mergeCell ref="B1971:B1975"/>
    <mergeCell ref="F1971:F1975"/>
    <mergeCell ref="A1936:A1940"/>
    <mergeCell ref="B1936:B1940"/>
    <mergeCell ref="A1946:A1950"/>
    <mergeCell ref="B1946:B1950"/>
    <mergeCell ref="G1878:G1882"/>
    <mergeCell ref="A1923:B1927"/>
    <mergeCell ref="A1928:I1928"/>
    <mergeCell ref="B1929:E1929"/>
    <mergeCell ref="H1930:I1930"/>
    <mergeCell ref="H1941:I1945"/>
    <mergeCell ref="F1946:F1950"/>
    <mergeCell ref="G1946:G1950"/>
    <mergeCell ref="F1987:F1991"/>
    <mergeCell ref="G1987:G1991"/>
    <mergeCell ref="H1987:I1991"/>
    <mergeCell ref="A1976:A1980"/>
    <mergeCell ref="B1976:B1980"/>
    <mergeCell ref="A1951:A1955"/>
    <mergeCell ref="B1951:B1955"/>
    <mergeCell ref="F1951:F1955"/>
    <mergeCell ref="G1951:G1955"/>
    <mergeCell ref="H1951:I1955"/>
    <mergeCell ref="A1961:A1965"/>
    <mergeCell ref="B1961:B1965"/>
    <mergeCell ref="F1961:F1965"/>
    <mergeCell ref="G1961:G1965"/>
    <mergeCell ref="H1961:I1965"/>
    <mergeCell ref="F1956:F1960"/>
    <mergeCell ref="G1956:G1960"/>
    <mergeCell ref="H1956:I1960"/>
    <mergeCell ref="F1966:F1970"/>
    <mergeCell ref="G1966:G1970"/>
    <mergeCell ref="H1966:I1970"/>
    <mergeCell ref="B1956:B1960"/>
    <mergeCell ref="A1987:A1991"/>
    <mergeCell ref="B1987:B1991"/>
    <mergeCell ref="A1966:A1970"/>
    <mergeCell ref="B1966:B1970"/>
    <mergeCell ref="G1971:G1975"/>
    <mergeCell ref="H1971:I1975"/>
    <mergeCell ref="A1982:A1986"/>
    <mergeCell ref="B1982:B1986"/>
    <mergeCell ref="F1982:F1986"/>
    <mergeCell ref="G1982:G1986"/>
    <mergeCell ref="B1863:B1867"/>
    <mergeCell ref="F1863:F1867"/>
    <mergeCell ref="G1863:G1867"/>
    <mergeCell ref="H1863:I1867"/>
    <mergeCell ref="B1873:B1877"/>
    <mergeCell ref="A1883:A1887"/>
    <mergeCell ref="B1883:B1887"/>
    <mergeCell ref="A1893:A1897"/>
    <mergeCell ref="B1893:B1897"/>
    <mergeCell ref="A1903:A1907"/>
    <mergeCell ref="B1903:B1907"/>
    <mergeCell ref="A1913:A1917"/>
    <mergeCell ref="B1913:B1917"/>
    <mergeCell ref="A1868:A1872"/>
    <mergeCell ref="B1868:B1872"/>
    <mergeCell ref="F1868:F1872"/>
    <mergeCell ref="G1868:G1872"/>
    <mergeCell ref="H1868:I1872"/>
    <mergeCell ref="F1873:F1877"/>
    <mergeCell ref="G1873:G1877"/>
    <mergeCell ref="H1873:I1877"/>
    <mergeCell ref="F1883:F1887"/>
    <mergeCell ref="G1888:G1892"/>
    <mergeCell ref="H1883:I1887"/>
    <mergeCell ref="F1893:F1897"/>
    <mergeCell ref="G1898:G1902"/>
    <mergeCell ref="H1893:I1897"/>
    <mergeCell ref="A1873:A1877"/>
    <mergeCell ref="F1592:F1596"/>
    <mergeCell ref="G1592:G1596"/>
    <mergeCell ref="H1592:I1596"/>
    <mergeCell ref="A1843:A1847"/>
    <mergeCell ref="B1843:B1847"/>
    <mergeCell ref="F1843:F1847"/>
    <mergeCell ref="G1843:G1847"/>
    <mergeCell ref="H1843:I1847"/>
    <mergeCell ref="A1848:A1852"/>
    <mergeCell ref="B1848:B1852"/>
    <mergeCell ref="F1848:F1852"/>
    <mergeCell ref="G1848:G1852"/>
    <mergeCell ref="H1848:I1852"/>
    <mergeCell ref="A1837:B1837"/>
    <mergeCell ref="A1808:B1812"/>
    <mergeCell ref="H1808:I1808"/>
    <mergeCell ref="H1809:I1809"/>
    <mergeCell ref="H1810:I1810"/>
    <mergeCell ref="H1811:I1811"/>
    <mergeCell ref="H1812:I1812"/>
    <mergeCell ref="A1813:I1813"/>
    <mergeCell ref="B1814:I1814"/>
    <mergeCell ref="H1815:I1815"/>
    <mergeCell ref="A1816:A1820"/>
    <mergeCell ref="B1816:B1820"/>
    <mergeCell ref="F1816:F1820"/>
    <mergeCell ref="G1816:G1820"/>
    <mergeCell ref="H1816:I1820"/>
    <mergeCell ref="A1821:A1825"/>
    <mergeCell ref="B1821:B1825"/>
    <mergeCell ref="F1821:F1825"/>
    <mergeCell ref="G1821:G1825"/>
    <mergeCell ref="A2675:I2675"/>
    <mergeCell ref="B2677:E2677"/>
    <mergeCell ref="A2678:I2678"/>
    <mergeCell ref="A2689:B2693"/>
    <mergeCell ref="A2694:I2694"/>
    <mergeCell ref="A2700:B2704"/>
    <mergeCell ref="A2705:I2705"/>
    <mergeCell ref="F2695:F2699"/>
    <mergeCell ref="G2695:G2699"/>
    <mergeCell ref="H2695:I2699"/>
    <mergeCell ref="F2700:F2704"/>
    <mergeCell ref="G2700:G2704"/>
    <mergeCell ref="H2700:I2704"/>
    <mergeCell ref="A219:B223"/>
    <mergeCell ref="A2679:A2683"/>
    <mergeCell ref="B2679:B2683"/>
    <mergeCell ref="F2679:F2683"/>
    <mergeCell ref="G2679:G2683"/>
    <mergeCell ref="H2679:I2683"/>
    <mergeCell ref="A2684:A2688"/>
    <mergeCell ref="B2684:B2688"/>
    <mergeCell ref="F2684:F2688"/>
    <mergeCell ref="G2684:G2688"/>
    <mergeCell ref="H2684:I2688"/>
    <mergeCell ref="F2080:F2084"/>
    <mergeCell ref="G2080:G2084"/>
    <mergeCell ref="H2080:I2084"/>
    <mergeCell ref="A2080:B2084"/>
    <mergeCell ref="A1592:B1596"/>
    <mergeCell ref="A2387:B2391"/>
    <mergeCell ref="F2387:F2391"/>
    <mergeCell ref="G2387:G2391"/>
    <mergeCell ref="H2387:I2391"/>
    <mergeCell ref="F2392:F2396"/>
    <mergeCell ref="G2392:G2396"/>
    <mergeCell ref="H2392:I2396"/>
    <mergeCell ref="F2397:F2401"/>
    <mergeCell ref="G2397:G2401"/>
    <mergeCell ref="H2397:I2401"/>
    <mergeCell ref="A2392:B2396"/>
    <mergeCell ref="A2397:B2401"/>
    <mergeCell ref="A2367:A2371"/>
    <mergeCell ref="B2367:B2371"/>
    <mergeCell ref="F2367:F2371"/>
    <mergeCell ref="G2367:G2371"/>
    <mergeCell ref="H2367:I2371"/>
    <mergeCell ref="A2372:A2376"/>
    <mergeCell ref="B2372:B2376"/>
    <mergeCell ref="F2372:F2376"/>
    <mergeCell ref="G2372:G2376"/>
    <mergeCell ref="H2372:I2376"/>
    <mergeCell ref="A2377:A2381"/>
    <mergeCell ref="B2377:B2381"/>
    <mergeCell ref="F2377:F2381"/>
    <mergeCell ref="G2377:G2381"/>
    <mergeCell ref="H2377:I2381"/>
    <mergeCell ref="A2382:A2386"/>
    <mergeCell ref="B2382:B2386"/>
    <mergeCell ref="F2382:F2386"/>
    <mergeCell ref="G2382:G2386"/>
    <mergeCell ref="H2382:I2386"/>
    <mergeCell ref="A2347:A2351"/>
    <mergeCell ref="B2347:B2351"/>
    <mergeCell ref="F2347:F2351"/>
    <mergeCell ref="G2347:G2351"/>
    <mergeCell ref="H2347:I2351"/>
    <mergeCell ref="A2352:A2356"/>
    <mergeCell ref="B2352:B2356"/>
    <mergeCell ref="F2352:F2356"/>
    <mergeCell ref="G2352:G2356"/>
    <mergeCell ref="H2352:I2356"/>
    <mergeCell ref="A2357:A2361"/>
    <mergeCell ref="B2357:B2361"/>
    <mergeCell ref="F2357:F2361"/>
    <mergeCell ref="G2357:G2361"/>
    <mergeCell ref="H2357:I2361"/>
    <mergeCell ref="A2362:A2366"/>
    <mergeCell ref="B2362:B2366"/>
    <mergeCell ref="F2362:F2366"/>
    <mergeCell ref="G2362:G2366"/>
    <mergeCell ref="H2362:I2366"/>
    <mergeCell ref="A2327:A2331"/>
    <mergeCell ref="B2327:B2331"/>
    <mergeCell ref="F2327:F2331"/>
    <mergeCell ref="G2327:G2331"/>
    <mergeCell ref="H2327:I2331"/>
    <mergeCell ref="A2332:A2336"/>
    <mergeCell ref="B2332:B2336"/>
    <mergeCell ref="F2332:F2336"/>
    <mergeCell ref="G2332:G2336"/>
    <mergeCell ref="H2332:I2336"/>
    <mergeCell ref="A2337:A2341"/>
    <mergeCell ref="B2337:B2341"/>
    <mergeCell ref="F2337:F2341"/>
    <mergeCell ref="G2337:G2341"/>
    <mergeCell ref="H2337:I2341"/>
    <mergeCell ref="A2342:A2346"/>
    <mergeCell ref="B2342:B2346"/>
    <mergeCell ref="F2342:F2346"/>
    <mergeCell ref="G2342:G2346"/>
    <mergeCell ref="H2342:I2346"/>
    <mergeCell ref="H2302:I2306"/>
    <mergeCell ref="A2307:A2311"/>
    <mergeCell ref="B2307:B2311"/>
    <mergeCell ref="F2307:F2311"/>
    <mergeCell ref="G2307:G2311"/>
    <mergeCell ref="H2307:I2311"/>
    <mergeCell ref="A2312:A2316"/>
    <mergeCell ref="B2312:B2316"/>
    <mergeCell ref="F2312:F2316"/>
    <mergeCell ref="G2312:G2316"/>
    <mergeCell ref="H2312:I2316"/>
    <mergeCell ref="A2317:A2321"/>
    <mergeCell ref="B2317:B2321"/>
    <mergeCell ref="F2317:F2321"/>
    <mergeCell ref="G2317:G2321"/>
    <mergeCell ref="H2317:I2321"/>
    <mergeCell ref="A2322:A2326"/>
    <mergeCell ref="B2322:B2326"/>
    <mergeCell ref="F2322:F2326"/>
    <mergeCell ref="G2322:G2326"/>
    <mergeCell ref="H2322:I2326"/>
    <mergeCell ref="F2801:F2805"/>
    <mergeCell ref="G2801:G2805"/>
    <mergeCell ref="H2801:I2805"/>
    <mergeCell ref="A2801:B2805"/>
    <mergeCell ref="F2741:F2745"/>
    <mergeCell ref="G2741:G2745"/>
    <mergeCell ref="H2741:I2745"/>
    <mergeCell ref="F2746:F2750"/>
    <mergeCell ref="G2746:G2750"/>
    <mergeCell ref="H2746:I2750"/>
    <mergeCell ref="F2751:F2755"/>
    <mergeCell ref="G2751:G2755"/>
    <mergeCell ref="H2751:I2755"/>
    <mergeCell ref="F2756:F2760"/>
    <mergeCell ref="G2756:G2760"/>
    <mergeCell ref="H2756:I2760"/>
    <mergeCell ref="F2761:F2765"/>
    <mergeCell ref="G2761:G2765"/>
    <mergeCell ref="H2761:I2765"/>
    <mergeCell ref="F2766:F2770"/>
    <mergeCell ref="G2766:G2770"/>
    <mergeCell ref="H2766:I2770"/>
    <mergeCell ref="F2776:F2780"/>
    <mergeCell ref="G2776:G2780"/>
    <mergeCell ref="H2776:I2780"/>
    <mergeCell ref="F2781:F2785"/>
    <mergeCell ref="G2781:G2785"/>
    <mergeCell ref="H2781:I2785"/>
    <mergeCell ref="F2786:F2790"/>
    <mergeCell ref="G2786:G2790"/>
    <mergeCell ref="A2786:A2790"/>
    <mergeCell ref="B2786:B2790"/>
    <mergeCell ref="A2791:A2795"/>
    <mergeCell ref="B2791:B2795"/>
    <mergeCell ref="A2796:A2800"/>
    <mergeCell ref="B2796:B2800"/>
    <mergeCell ref="H2786:I2790"/>
    <mergeCell ref="F2791:F2795"/>
    <mergeCell ref="G2791:G2795"/>
    <mergeCell ref="H2791:I2795"/>
    <mergeCell ref="F2796:F2800"/>
    <mergeCell ref="G2796:G2800"/>
    <mergeCell ref="H2796:I2800"/>
    <mergeCell ref="A2771:A2775"/>
    <mergeCell ref="B2771:B2775"/>
    <mergeCell ref="A2776:A2780"/>
    <mergeCell ref="B2776:B2780"/>
    <mergeCell ref="A2781:A2785"/>
    <mergeCell ref="B2781:B2785"/>
    <mergeCell ref="F2771:F2775"/>
    <mergeCell ref="G2771:G2775"/>
    <mergeCell ref="H2771:I2775"/>
    <mergeCell ref="A2756:A2760"/>
    <mergeCell ref="B2756:B2760"/>
    <mergeCell ref="A2761:A2765"/>
    <mergeCell ref="B2761:B2765"/>
    <mergeCell ref="A2766:A2770"/>
    <mergeCell ref="B2766:B2770"/>
    <mergeCell ref="A2737:I2737"/>
    <mergeCell ref="H2738:I2738"/>
    <mergeCell ref="A2741:A2745"/>
    <mergeCell ref="B2741:B2745"/>
    <mergeCell ref="A2746:A2750"/>
    <mergeCell ref="B2746:B2750"/>
    <mergeCell ref="A2751:A2755"/>
    <mergeCell ref="B2751:B2755"/>
    <mergeCell ref="A2732:B2736"/>
    <mergeCell ref="F2717:F2721"/>
    <mergeCell ref="G2717:G2721"/>
    <mergeCell ref="H2717:I2721"/>
    <mergeCell ref="F2722:F2726"/>
    <mergeCell ref="G2722:G2726"/>
    <mergeCell ref="H2722:I2726"/>
    <mergeCell ref="F2727:F2731"/>
    <mergeCell ref="G2727:G2731"/>
    <mergeCell ref="H2727:I2731"/>
    <mergeCell ref="F2712:F2716"/>
    <mergeCell ref="G2712:G2716"/>
    <mergeCell ref="H2712:I2716"/>
    <mergeCell ref="F2732:F2736"/>
    <mergeCell ref="G2732:G2736"/>
    <mergeCell ref="H2732:I2736"/>
    <mergeCell ref="A2717:A2721"/>
    <mergeCell ref="B2717:B2721"/>
    <mergeCell ref="A2722:A2726"/>
    <mergeCell ref="B2722:B2726"/>
    <mergeCell ref="A2727:A2731"/>
    <mergeCell ref="B2727:B2731"/>
    <mergeCell ref="F2629:F2633"/>
    <mergeCell ref="G2629:G2633"/>
    <mergeCell ref="H2629:I2633"/>
    <mergeCell ref="A2706:I2706"/>
    <mergeCell ref="H2708:I2708"/>
    <mergeCell ref="H2707:I2707"/>
    <mergeCell ref="A2712:A2716"/>
    <mergeCell ref="B2712:B2716"/>
    <mergeCell ref="H2711:I2711"/>
    <mergeCell ref="H2709:I2709"/>
    <mergeCell ref="H2710:I2710"/>
    <mergeCell ref="A2629:B2633"/>
    <mergeCell ref="F2689:F2693"/>
    <mergeCell ref="G2689:G2693"/>
    <mergeCell ref="H2689:I2693"/>
    <mergeCell ref="A2695:A2699"/>
    <mergeCell ref="B2695:B2699"/>
    <mergeCell ref="A2676:I2676"/>
    <mergeCell ref="F2614:F2618"/>
    <mergeCell ref="G2614:G2618"/>
    <mergeCell ref="H2614:I2618"/>
    <mergeCell ref="F2619:F2623"/>
    <mergeCell ref="G2619:G2623"/>
    <mergeCell ref="A2614:A2618"/>
    <mergeCell ref="B2614:B2618"/>
    <mergeCell ref="A2619:A2623"/>
    <mergeCell ref="B2619:B2623"/>
    <mergeCell ref="A2624:A2628"/>
    <mergeCell ref="B2624:B2628"/>
    <mergeCell ref="H2619:I2623"/>
    <mergeCell ref="F2624:F2628"/>
    <mergeCell ref="G2624:G2628"/>
    <mergeCell ref="H2624:I2628"/>
    <mergeCell ref="F2564:F2568"/>
    <mergeCell ref="G2564:G2568"/>
    <mergeCell ref="H2564:I2568"/>
    <mergeCell ref="F2574:F2578"/>
    <mergeCell ref="G2574:G2578"/>
    <mergeCell ref="H2574:I2578"/>
    <mergeCell ref="F2579:F2583"/>
    <mergeCell ref="G2579:G2583"/>
    <mergeCell ref="H2579:I2583"/>
    <mergeCell ref="F2584:F2588"/>
    <mergeCell ref="G2584:G2588"/>
    <mergeCell ref="H2584:I2588"/>
    <mergeCell ref="F2589:F2593"/>
    <mergeCell ref="G2589:G2593"/>
    <mergeCell ref="H2589:I2593"/>
    <mergeCell ref="F2599:F2603"/>
    <mergeCell ref="G2599:G2603"/>
    <mergeCell ref="A2599:A2603"/>
    <mergeCell ref="B2599:B2603"/>
    <mergeCell ref="A2604:A2608"/>
    <mergeCell ref="B2604:B2608"/>
    <mergeCell ref="A2609:A2613"/>
    <mergeCell ref="B2609:B2613"/>
    <mergeCell ref="F2604:F2608"/>
    <mergeCell ref="G2604:G2608"/>
    <mergeCell ref="H2604:I2608"/>
    <mergeCell ref="A2584:A2588"/>
    <mergeCell ref="B2584:B2588"/>
    <mergeCell ref="A2589:A2593"/>
    <mergeCell ref="B2589:B2593"/>
    <mergeCell ref="A2594:A2598"/>
    <mergeCell ref="B2594:B2598"/>
    <mergeCell ref="F2594:F2598"/>
    <mergeCell ref="G2594:G2598"/>
    <mergeCell ref="H2594:I2598"/>
    <mergeCell ref="F2609:F2613"/>
    <mergeCell ref="G2609:G2613"/>
    <mergeCell ref="H2609:I2613"/>
    <mergeCell ref="H2599:I2603"/>
    <mergeCell ref="B2564:B2568"/>
    <mergeCell ref="A1253:B1257"/>
    <mergeCell ref="F1253:F1257"/>
    <mergeCell ref="G1253:G1257"/>
    <mergeCell ref="H1253:I1257"/>
    <mergeCell ref="A1475:B1479"/>
    <mergeCell ref="F1475:F1479"/>
    <mergeCell ref="G1475:G1479"/>
    <mergeCell ref="H1475:I1479"/>
    <mergeCell ref="A1576:B1580"/>
    <mergeCell ref="F1576:F1580"/>
    <mergeCell ref="G1576:G1580"/>
    <mergeCell ref="H1576:I1580"/>
    <mergeCell ref="A1571:B1575"/>
    <mergeCell ref="F1571:F1575"/>
    <mergeCell ref="G1571:G1575"/>
    <mergeCell ref="H1571:I1575"/>
    <mergeCell ref="B1546:B1550"/>
    <mergeCell ref="F1546:F1550"/>
    <mergeCell ref="G1546:G1550"/>
    <mergeCell ref="A2235:I2235"/>
    <mergeCell ref="B2236:E2236"/>
    <mergeCell ref="H2236:I2236"/>
    <mergeCell ref="A2297:A2301"/>
    <mergeCell ref="B2297:B2301"/>
    <mergeCell ref="F2297:F2301"/>
    <mergeCell ref="G2297:G2301"/>
    <mergeCell ref="H2297:I2301"/>
    <mergeCell ref="A2302:A2306"/>
    <mergeCell ref="B2302:B2306"/>
    <mergeCell ref="F2302:F2306"/>
    <mergeCell ref="G2302:G2306"/>
    <mergeCell ref="A1248:B1252"/>
    <mergeCell ref="F1248:F1252"/>
    <mergeCell ref="G1248:G1252"/>
    <mergeCell ref="H1248:I1252"/>
    <mergeCell ref="A2555:I2555"/>
    <mergeCell ref="A2556:I2556"/>
    <mergeCell ref="A2557:I2557"/>
    <mergeCell ref="F2559:F2563"/>
    <mergeCell ref="G2559:G2563"/>
    <mergeCell ref="H2559:I2563"/>
    <mergeCell ref="A1223:A1227"/>
    <mergeCell ref="B1223:B1227"/>
    <mergeCell ref="F1223:F1227"/>
    <mergeCell ref="G1223:G1227"/>
    <mergeCell ref="H1223:I1227"/>
    <mergeCell ref="A1228:A1232"/>
    <mergeCell ref="B1228:B1232"/>
    <mergeCell ref="F1228:F1232"/>
    <mergeCell ref="G1228:G1232"/>
    <mergeCell ref="H1228:I1232"/>
    <mergeCell ref="A1233:A1237"/>
    <mergeCell ref="B1233:B1237"/>
    <mergeCell ref="F1233:F1237"/>
    <mergeCell ref="G1233:G1237"/>
    <mergeCell ref="H1233:I1237"/>
    <mergeCell ref="A1243:A1247"/>
    <mergeCell ref="B1243:B1247"/>
    <mergeCell ref="F1243:F1247"/>
    <mergeCell ref="G1243:G1247"/>
    <mergeCell ref="H1243:I1247"/>
    <mergeCell ref="A1238:A1242"/>
    <mergeCell ref="B1238:B1242"/>
    <mergeCell ref="F1238:F1242"/>
    <mergeCell ref="G1238:G1242"/>
    <mergeCell ref="H1238:I1242"/>
    <mergeCell ref="F1207:F1211"/>
    <mergeCell ref="G1207:G1211"/>
    <mergeCell ref="H1207:I1211"/>
    <mergeCell ref="F1198:F1201"/>
    <mergeCell ref="G1198:G1201"/>
    <mergeCell ref="H1198:I1201"/>
    <mergeCell ref="A1213:A1217"/>
    <mergeCell ref="B1213:B1217"/>
    <mergeCell ref="H1213:I1213"/>
    <mergeCell ref="H1214:I1217"/>
    <mergeCell ref="A1218:A1222"/>
    <mergeCell ref="B1218:B1222"/>
    <mergeCell ref="F1218:F1222"/>
    <mergeCell ref="G1218:G1222"/>
    <mergeCell ref="H1218:I1222"/>
    <mergeCell ref="A1207:B1211"/>
    <mergeCell ref="F1213:F1217"/>
    <mergeCell ref="G1213:G1217"/>
    <mergeCell ref="A1186:A1190"/>
    <mergeCell ref="B1186:B1190"/>
    <mergeCell ref="F1186:F1190"/>
    <mergeCell ref="G1186:G1190"/>
    <mergeCell ref="H1186:I1190"/>
    <mergeCell ref="A1197:A1201"/>
    <mergeCell ref="B1197:B1201"/>
    <mergeCell ref="H1197:I1197"/>
    <mergeCell ref="A1202:A1206"/>
    <mergeCell ref="B1202:B1206"/>
    <mergeCell ref="F1202:F1206"/>
    <mergeCell ref="G1202:G1206"/>
    <mergeCell ref="H1202:I1206"/>
    <mergeCell ref="A1166:A1170"/>
    <mergeCell ref="B1166:B1170"/>
    <mergeCell ref="F1166:F1170"/>
    <mergeCell ref="G1166:G1170"/>
    <mergeCell ref="H1166:I1170"/>
    <mergeCell ref="A1171:A1175"/>
    <mergeCell ref="B1171:B1175"/>
    <mergeCell ref="F1171:F1175"/>
    <mergeCell ref="G1171:G1175"/>
    <mergeCell ref="H1171:I1175"/>
    <mergeCell ref="A1176:A1180"/>
    <mergeCell ref="B1176:B1180"/>
    <mergeCell ref="F1176:F1180"/>
    <mergeCell ref="G1176:G1180"/>
    <mergeCell ref="H1176:I1180"/>
    <mergeCell ref="A1181:A1185"/>
    <mergeCell ref="B1181:B1185"/>
    <mergeCell ref="F1181:F1185"/>
    <mergeCell ref="G1181:G1185"/>
    <mergeCell ref="H1181:I1185"/>
    <mergeCell ref="A1151:A1155"/>
    <mergeCell ref="B1151:B1155"/>
    <mergeCell ref="F1151:F1155"/>
    <mergeCell ref="G1151:G1155"/>
    <mergeCell ref="H1151:I1155"/>
    <mergeCell ref="A1156:A1160"/>
    <mergeCell ref="B1156:B1160"/>
    <mergeCell ref="F1156:F1160"/>
    <mergeCell ref="G1156:G1160"/>
    <mergeCell ref="H1156:I1160"/>
    <mergeCell ref="A1161:A1165"/>
    <mergeCell ref="B1161:B1165"/>
    <mergeCell ref="F1141:F1142"/>
    <mergeCell ref="G1141:G1142"/>
    <mergeCell ref="F1143:F1145"/>
    <mergeCell ref="G1143:G1145"/>
    <mergeCell ref="H1141:I1142"/>
    <mergeCell ref="H1143:I1145"/>
    <mergeCell ref="F1161:F1162"/>
    <mergeCell ref="G1161:G1162"/>
    <mergeCell ref="F1164:F1165"/>
    <mergeCell ref="G1164:G1165"/>
    <mergeCell ref="H1161:I1162"/>
    <mergeCell ref="H1163:I1163"/>
    <mergeCell ref="H1164:I1165"/>
    <mergeCell ref="A1131:A1135"/>
    <mergeCell ref="F1131:F1135"/>
    <mergeCell ref="G1131:G1135"/>
    <mergeCell ref="H1131:I1135"/>
    <mergeCell ref="A1136:A1140"/>
    <mergeCell ref="B1131:B1135"/>
    <mergeCell ref="F1136:F1140"/>
    <mergeCell ref="G1136:G1140"/>
    <mergeCell ref="H1136:I1140"/>
    <mergeCell ref="B1136:B1140"/>
    <mergeCell ref="A1141:A1145"/>
    <mergeCell ref="B1141:B1145"/>
    <mergeCell ref="A1146:A1150"/>
    <mergeCell ref="B1146:B1150"/>
    <mergeCell ref="F1146:F1150"/>
    <mergeCell ref="G1146:G1150"/>
    <mergeCell ref="H1146:I1150"/>
    <mergeCell ref="H1099:I1103"/>
    <mergeCell ref="F1105:F1107"/>
    <mergeCell ref="F1108:F1109"/>
    <mergeCell ref="G1105:G1107"/>
    <mergeCell ref="G1108:G1109"/>
    <mergeCell ref="A1115:B1119"/>
    <mergeCell ref="A1121:A1125"/>
    <mergeCell ref="B1121:B1125"/>
    <mergeCell ref="F1124:F1125"/>
    <mergeCell ref="G1124:G1125"/>
    <mergeCell ref="A1126:A1130"/>
    <mergeCell ref="B1126:B1130"/>
    <mergeCell ref="F1126:F1130"/>
    <mergeCell ref="G1126:G1130"/>
    <mergeCell ref="H1126:I1130"/>
    <mergeCell ref="A1105:A1109"/>
    <mergeCell ref="B1105:B1109"/>
    <mergeCell ref="H1105:I1109"/>
    <mergeCell ref="A1110:A1114"/>
    <mergeCell ref="B1110:B1114"/>
    <mergeCell ref="F1110:F1114"/>
    <mergeCell ref="G1110:G1114"/>
    <mergeCell ref="H1110:I1114"/>
    <mergeCell ref="F1115:F1119"/>
    <mergeCell ref="G1115:G1119"/>
    <mergeCell ref="H1115:I1119"/>
    <mergeCell ref="F1122:F1123"/>
    <mergeCell ref="A1064:A1068"/>
    <mergeCell ref="B1064:B1068"/>
    <mergeCell ref="F1064:F1068"/>
    <mergeCell ref="G1064:G1068"/>
    <mergeCell ref="H1064:I1068"/>
    <mergeCell ref="A1069:A1073"/>
    <mergeCell ref="B1069:B1073"/>
    <mergeCell ref="G1122:G1123"/>
    <mergeCell ref="H1121:I1121"/>
    <mergeCell ref="H1122:I1123"/>
    <mergeCell ref="H1124:I1125"/>
    <mergeCell ref="A1074:A1078"/>
    <mergeCell ref="B1074:B1078"/>
    <mergeCell ref="A1079:A1083"/>
    <mergeCell ref="B1079:B1083"/>
    <mergeCell ref="A1084:A1088"/>
    <mergeCell ref="B1084:B1088"/>
    <mergeCell ref="F1084:F1088"/>
    <mergeCell ref="G1084:G1088"/>
    <mergeCell ref="H1084:I1088"/>
    <mergeCell ref="A1089:A1093"/>
    <mergeCell ref="B1089:B1093"/>
    <mergeCell ref="F1089:F1093"/>
    <mergeCell ref="G1089:G1093"/>
    <mergeCell ref="H1089:I1093"/>
    <mergeCell ref="C1074:E1083"/>
    <mergeCell ref="F1069:F1083"/>
    <mergeCell ref="G1069:G1083"/>
    <mergeCell ref="H1069:I1083"/>
    <mergeCell ref="A1099:B1103"/>
    <mergeCell ref="F1099:F1103"/>
    <mergeCell ref="G1099:G1103"/>
    <mergeCell ref="A1044:A1048"/>
    <mergeCell ref="B1044:B1048"/>
    <mergeCell ref="F1044:F1048"/>
    <mergeCell ref="G1044:G1048"/>
    <mergeCell ref="H1044:I1048"/>
    <mergeCell ref="A1049:A1053"/>
    <mergeCell ref="B1049:B1053"/>
    <mergeCell ref="F1049:F1053"/>
    <mergeCell ref="G1049:G1053"/>
    <mergeCell ref="H1049:I1053"/>
    <mergeCell ref="A1054:A1058"/>
    <mergeCell ref="B1054:B1058"/>
    <mergeCell ref="F1054:F1058"/>
    <mergeCell ref="G1054:G1058"/>
    <mergeCell ref="H1054:I1058"/>
    <mergeCell ref="A1059:A1063"/>
    <mergeCell ref="B1059:B1063"/>
    <mergeCell ref="F1059:F1063"/>
    <mergeCell ref="G1059:G1063"/>
    <mergeCell ref="H1059:I1063"/>
    <mergeCell ref="H1019:I1023"/>
    <mergeCell ref="A1024:A1028"/>
    <mergeCell ref="B1024:B1028"/>
    <mergeCell ref="F1024:F1028"/>
    <mergeCell ref="G1024:G1028"/>
    <mergeCell ref="H1024:I1028"/>
    <mergeCell ref="A1029:A1033"/>
    <mergeCell ref="B1029:B1033"/>
    <mergeCell ref="F1029:F1033"/>
    <mergeCell ref="G1029:G1033"/>
    <mergeCell ref="H1029:I1033"/>
    <mergeCell ref="A1034:A1038"/>
    <mergeCell ref="B1034:B1038"/>
    <mergeCell ref="F1034:F1038"/>
    <mergeCell ref="G1034:G1038"/>
    <mergeCell ref="H1034:I1038"/>
    <mergeCell ref="A1039:A1043"/>
    <mergeCell ref="B1039:B1043"/>
    <mergeCell ref="F1039:F1043"/>
    <mergeCell ref="G1039:G1043"/>
    <mergeCell ref="H1039:I1043"/>
    <mergeCell ref="A981:I981"/>
    <mergeCell ref="A982:I982"/>
    <mergeCell ref="A984:A988"/>
    <mergeCell ref="B984:B988"/>
    <mergeCell ref="F984:F988"/>
    <mergeCell ref="G984:G988"/>
    <mergeCell ref="H984:I988"/>
    <mergeCell ref="A989:A993"/>
    <mergeCell ref="B989:B993"/>
    <mergeCell ref="F989:F993"/>
    <mergeCell ref="G989:G993"/>
    <mergeCell ref="H989:I993"/>
    <mergeCell ref="A1094:A1098"/>
    <mergeCell ref="B1094:B1098"/>
    <mergeCell ref="F1094:F1098"/>
    <mergeCell ref="G1094:G1098"/>
    <mergeCell ref="H1094:I1098"/>
    <mergeCell ref="F994:F998"/>
    <mergeCell ref="G994:G998"/>
    <mergeCell ref="H994:I998"/>
    <mergeCell ref="A999:A1003"/>
    <mergeCell ref="B999:B1003"/>
    <mergeCell ref="F999:F1003"/>
    <mergeCell ref="G999:G1003"/>
    <mergeCell ref="H999:I1003"/>
    <mergeCell ref="A1004:A1008"/>
    <mergeCell ref="B1004:B1008"/>
    <mergeCell ref="F1004:F1008"/>
    <mergeCell ref="G1004:G1008"/>
    <mergeCell ref="H1004:I1008"/>
    <mergeCell ref="A1009:A1013"/>
    <mergeCell ref="B1009:B1013"/>
    <mergeCell ref="A1561:A1565"/>
    <mergeCell ref="B1561:B1565"/>
    <mergeCell ref="F1561:F1565"/>
    <mergeCell ref="G1561:G1565"/>
    <mergeCell ref="H1561:I1565"/>
    <mergeCell ref="A1566:A1570"/>
    <mergeCell ref="B1566:B1570"/>
    <mergeCell ref="F1566:F1570"/>
    <mergeCell ref="G1566:G1570"/>
    <mergeCell ref="H1566:I1570"/>
    <mergeCell ref="A1536:A1540"/>
    <mergeCell ref="B1536:B1540"/>
    <mergeCell ref="F1536:F1540"/>
    <mergeCell ref="G1536:G1540"/>
    <mergeCell ref="H1536:I1540"/>
    <mergeCell ref="A1541:A1545"/>
    <mergeCell ref="B1541:B1545"/>
    <mergeCell ref="F1541:F1545"/>
    <mergeCell ref="G1541:G1545"/>
    <mergeCell ref="H1541:I1545"/>
    <mergeCell ref="A1546:A1550"/>
    <mergeCell ref="B1526:B1530"/>
    <mergeCell ref="F1526:F1530"/>
    <mergeCell ref="G1526:G1530"/>
    <mergeCell ref="H1526:I1530"/>
    <mergeCell ref="A1531:A1535"/>
    <mergeCell ref="B1531:B1535"/>
    <mergeCell ref="F1531:F1535"/>
    <mergeCell ref="G1531:G1535"/>
    <mergeCell ref="H1531:I1535"/>
    <mergeCell ref="A1191:B1195"/>
    <mergeCell ref="F1191:F1195"/>
    <mergeCell ref="G1191:G1195"/>
    <mergeCell ref="H1191:I1195"/>
    <mergeCell ref="A994:A998"/>
    <mergeCell ref="B994:B998"/>
    <mergeCell ref="A1556:A1560"/>
    <mergeCell ref="B1556:B1560"/>
    <mergeCell ref="F1556:F1560"/>
    <mergeCell ref="G1556:G1560"/>
    <mergeCell ref="H1556:I1560"/>
    <mergeCell ref="F1009:F1013"/>
    <mergeCell ref="G1009:G1013"/>
    <mergeCell ref="H1009:I1013"/>
    <mergeCell ref="A1014:A1018"/>
    <mergeCell ref="B1014:B1018"/>
    <mergeCell ref="F1014:F1018"/>
    <mergeCell ref="G1014:G1018"/>
    <mergeCell ref="H1014:I1018"/>
    <mergeCell ref="A1019:A1023"/>
    <mergeCell ref="B1019:B1023"/>
    <mergeCell ref="F1019:F1023"/>
    <mergeCell ref="G1019:G1023"/>
    <mergeCell ref="A1501:A1505"/>
    <mergeCell ref="B1501:B1505"/>
    <mergeCell ref="F1501:F1505"/>
    <mergeCell ref="G1501:G1505"/>
    <mergeCell ref="H1501:I1505"/>
    <mergeCell ref="A1506:A1510"/>
    <mergeCell ref="B1506:B1510"/>
    <mergeCell ref="F1506:F1510"/>
    <mergeCell ref="G1506:G1510"/>
    <mergeCell ref="H1506:I1510"/>
    <mergeCell ref="A1511:A1515"/>
    <mergeCell ref="B1511:B1515"/>
    <mergeCell ref="F1511:F1515"/>
    <mergeCell ref="G1511:G1515"/>
    <mergeCell ref="H1511:I1515"/>
    <mergeCell ref="H1546:I1550"/>
    <mergeCell ref="A1551:A1555"/>
    <mergeCell ref="B1551:B1555"/>
    <mergeCell ref="F1551:F1555"/>
    <mergeCell ref="G1551:G1555"/>
    <mergeCell ref="H1551:I1555"/>
    <mergeCell ref="A1516:A1520"/>
    <mergeCell ref="B1516:B1520"/>
    <mergeCell ref="F1516:F1520"/>
    <mergeCell ref="G1516:G1520"/>
    <mergeCell ref="H1516:I1520"/>
    <mergeCell ref="A1521:A1525"/>
    <mergeCell ref="B1521:B1525"/>
    <mergeCell ref="F1521:F1525"/>
    <mergeCell ref="G1521:G1525"/>
    <mergeCell ref="H1521:I1525"/>
    <mergeCell ref="A1526:A1530"/>
    <mergeCell ref="B1485:E1485"/>
    <mergeCell ref="H1485:I1485"/>
    <mergeCell ref="A1486:A1490"/>
    <mergeCell ref="B1486:B1490"/>
    <mergeCell ref="F1486:F1490"/>
    <mergeCell ref="G1486:G1490"/>
    <mergeCell ref="H1486:I1490"/>
    <mergeCell ref="A1491:A1495"/>
    <mergeCell ref="B1491:B1495"/>
    <mergeCell ref="F1491:F1495"/>
    <mergeCell ref="G1491:G1495"/>
    <mergeCell ref="H1491:I1495"/>
    <mergeCell ref="A1496:A1500"/>
    <mergeCell ref="B1496:B1500"/>
    <mergeCell ref="F1496:F1500"/>
    <mergeCell ref="G1496:G1500"/>
    <mergeCell ref="H1496:I1500"/>
    <mergeCell ref="A1465:A1469"/>
    <mergeCell ref="B1465:B1469"/>
    <mergeCell ref="F1465:F1469"/>
    <mergeCell ref="G1465:G1469"/>
    <mergeCell ref="H1465:I1469"/>
    <mergeCell ref="A1470:A1474"/>
    <mergeCell ref="B1470:B1474"/>
    <mergeCell ref="F1470:F1474"/>
    <mergeCell ref="G1470:G1474"/>
    <mergeCell ref="H1470:I1474"/>
    <mergeCell ref="A1480:I1480"/>
    <mergeCell ref="A1481:I1481"/>
    <mergeCell ref="B1482:E1482"/>
    <mergeCell ref="H1482:I1482"/>
    <mergeCell ref="B1483:E1483"/>
    <mergeCell ref="H1483:I1483"/>
    <mergeCell ref="B1484:E1484"/>
    <mergeCell ref="H1484:I1484"/>
    <mergeCell ref="A1445:A1449"/>
    <mergeCell ref="B1445:B1449"/>
    <mergeCell ref="F1445:F1449"/>
    <mergeCell ref="G1445:G1449"/>
    <mergeCell ref="H1445:I1449"/>
    <mergeCell ref="A1450:A1454"/>
    <mergeCell ref="B1450:B1454"/>
    <mergeCell ref="F1450:F1454"/>
    <mergeCell ref="G1450:G1454"/>
    <mergeCell ref="H1450:I1454"/>
    <mergeCell ref="A1455:A1459"/>
    <mergeCell ref="B1455:B1459"/>
    <mergeCell ref="F1455:F1459"/>
    <mergeCell ref="G1455:G1459"/>
    <mergeCell ref="H1455:I1459"/>
    <mergeCell ref="A1460:A1464"/>
    <mergeCell ref="B1460:B1464"/>
    <mergeCell ref="F1460:F1464"/>
    <mergeCell ref="G1460:G1464"/>
    <mergeCell ref="H1460:I1464"/>
    <mergeCell ref="A1425:A1429"/>
    <mergeCell ref="B1425:B1429"/>
    <mergeCell ref="F1425:F1429"/>
    <mergeCell ref="G1425:G1429"/>
    <mergeCell ref="H1425:I1429"/>
    <mergeCell ref="A1430:A1434"/>
    <mergeCell ref="B1430:B1434"/>
    <mergeCell ref="F1430:F1434"/>
    <mergeCell ref="G1430:G1434"/>
    <mergeCell ref="H1430:I1434"/>
    <mergeCell ref="A1435:A1439"/>
    <mergeCell ref="B1435:B1439"/>
    <mergeCell ref="F1435:F1439"/>
    <mergeCell ref="G1435:G1439"/>
    <mergeCell ref="H1435:I1439"/>
    <mergeCell ref="A1440:A1444"/>
    <mergeCell ref="B1440:B1444"/>
    <mergeCell ref="F1440:F1444"/>
    <mergeCell ref="G1440:G1444"/>
    <mergeCell ref="H1440:I1444"/>
    <mergeCell ref="A1405:A1409"/>
    <mergeCell ref="B1405:B1409"/>
    <mergeCell ref="F1405:F1409"/>
    <mergeCell ref="G1405:G1409"/>
    <mergeCell ref="H1405:I1409"/>
    <mergeCell ref="A1410:A1414"/>
    <mergeCell ref="B1410:B1414"/>
    <mergeCell ref="F1410:F1414"/>
    <mergeCell ref="G1410:G1414"/>
    <mergeCell ref="H1410:I1414"/>
    <mergeCell ref="A1415:A1419"/>
    <mergeCell ref="B1415:B1419"/>
    <mergeCell ref="F1415:F1419"/>
    <mergeCell ref="G1415:G1419"/>
    <mergeCell ref="H1415:I1419"/>
    <mergeCell ref="A1420:A1424"/>
    <mergeCell ref="B1420:B1424"/>
    <mergeCell ref="F1420:F1424"/>
    <mergeCell ref="G1420:G1424"/>
    <mergeCell ref="H1420:I1424"/>
    <mergeCell ref="A1389:I1389"/>
    <mergeCell ref="A1390:A1394"/>
    <mergeCell ref="B1390:B1394"/>
    <mergeCell ref="F1390:F1394"/>
    <mergeCell ref="G1390:G1394"/>
    <mergeCell ref="H1390:I1394"/>
    <mergeCell ref="A1384:B1388"/>
    <mergeCell ref="F1384:F1388"/>
    <mergeCell ref="G1384:G1388"/>
    <mergeCell ref="H1384:I1388"/>
    <mergeCell ref="A1395:A1399"/>
    <mergeCell ref="B1395:B1399"/>
    <mergeCell ref="F1395:F1399"/>
    <mergeCell ref="G1395:G1399"/>
    <mergeCell ref="H1395:I1399"/>
    <mergeCell ref="A1400:A1404"/>
    <mergeCell ref="B1400:B1404"/>
    <mergeCell ref="F1400:F1404"/>
    <mergeCell ref="G1400:G1404"/>
    <mergeCell ref="H1400:I1404"/>
    <mergeCell ref="A1364:A1368"/>
    <mergeCell ref="B1364:B1368"/>
    <mergeCell ref="F1364:F1368"/>
    <mergeCell ref="G1364:G1368"/>
    <mergeCell ref="H1364:I1368"/>
    <mergeCell ref="A1369:A1373"/>
    <mergeCell ref="B1369:B1373"/>
    <mergeCell ref="F1369:F1373"/>
    <mergeCell ref="G1369:G1373"/>
    <mergeCell ref="H1369:I1373"/>
    <mergeCell ref="A1374:A1378"/>
    <mergeCell ref="B1374:B1378"/>
    <mergeCell ref="F1374:F1378"/>
    <mergeCell ref="G1374:G1378"/>
    <mergeCell ref="H1374:I1378"/>
    <mergeCell ref="A1379:A1383"/>
    <mergeCell ref="B1379:B1383"/>
    <mergeCell ref="F1379:F1383"/>
    <mergeCell ref="G1379:G1383"/>
    <mergeCell ref="H1379:I1383"/>
    <mergeCell ref="A1344:A1348"/>
    <mergeCell ref="B1344:B1348"/>
    <mergeCell ref="F1344:F1348"/>
    <mergeCell ref="G1344:G1348"/>
    <mergeCell ref="H1344:I1348"/>
    <mergeCell ref="A1349:A1353"/>
    <mergeCell ref="B1349:B1353"/>
    <mergeCell ref="F1349:F1353"/>
    <mergeCell ref="G1349:G1353"/>
    <mergeCell ref="H1349:I1353"/>
    <mergeCell ref="A1354:A1358"/>
    <mergeCell ref="B1354:B1358"/>
    <mergeCell ref="F1354:F1358"/>
    <mergeCell ref="G1354:G1358"/>
    <mergeCell ref="H1354:I1358"/>
    <mergeCell ref="A1359:A1363"/>
    <mergeCell ref="B1359:B1363"/>
    <mergeCell ref="F1359:F1363"/>
    <mergeCell ref="G1359:G1363"/>
    <mergeCell ref="H1359:I1363"/>
    <mergeCell ref="A1324:A1328"/>
    <mergeCell ref="B1324:B1328"/>
    <mergeCell ref="F1324:F1328"/>
    <mergeCell ref="G1324:G1328"/>
    <mergeCell ref="H1324:I1328"/>
    <mergeCell ref="A1329:A1333"/>
    <mergeCell ref="B1329:B1333"/>
    <mergeCell ref="F1329:F1333"/>
    <mergeCell ref="G1329:G1333"/>
    <mergeCell ref="H1329:I1333"/>
    <mergeCell ref="A1334:A1338"/>
    <mergeCell ref="B1334:B1338"/>
    <mergeCell ref="F1334:F1338"/>
    <mergeCell ref="G1334:G1338"/>
    <mergeCell ref="H1334:I1338"/>
    <mergeCell ref="A1339:A1343"/>
    <mergeCell ref="B1339:B1343"/>
    <mergeCell ref="F1339:F1343"/>
    <mergeCell ref="G1339:G1343"/>
    <mergeCell ref="H1339:I1343"/>
    <mergeCell ref="A1304:A1308"/>
    <mergeCell ref="B1304:B1308"/>
    <mergeCell ref="F1304:F1308"/>
    <mergeCell ref="G1304:G1308"/>
    <mergeCell ref="H1304:I1308"/>
    <mergeCell ref="A1309:A1313"/>
    <mergeCell ref="B1309:B1313"/>
    <mergeCell ref="F1309:F1313"/>
    <mergeCell ref="G1309:G1313"/>
    <mergeCell ref="H1309:I1313"/>
    <mergeCell ref="A1314:A1318"/>
    <mergeCell ref="B1314:B1318"/>
    <mergeCell ref="F1314:F1318"/>
    <mergeCell ref="G1314:G1318"/>
    <mergeCell ref="H1314:I1318"/>
    <mergeCell ref="A1319:A1323"/>
    <mergeCell ref="B1319:B1323"/>
    <mergeCell ref="F1319:F1323"/>
    <mergeCell ref="G1319:G1323"/>
    <mergeCell ref="H1319:I1323"/>
    <mergeCell ref="B1284:B1288"/>
    <mergeCell ref="F1284:F1288"/>
    <mergeCell ref="G1284:G1288"/>
    <mergeCell ref="H1284:I1288"/>
    <mergeCell ref="A1289:A1293"/>
    <mergeCell ref="B1289:B1293"/>
    <mergeCell ref="F1289:F1293"/>
    <mergeCell ref="G1289:G1293"/>
    <mergeCell ref="H1289:I1293"/>
    <mergeCell ref="A1294:A1298"/>
    <mergeCell ref="B1294:B1298"/>
    <mergeCell ref="F1294:F1298"/>
    <mergeCell ref="G1294:G1298"/>
    <mergeCell ref="H1294:I1298"/>
    <mergeCell ref="A1299:A1303"/>
    <mergeCell ref="B1299:B1303"/>
    <mergeCell ref="F1299:F1303"/>
    <mergeCell ref="G1299:G1303"/>
    <mergeCell ref="H1299:I1303"/>
    <mergeCell ref="A2482:B2486"/>
    <mergeCell ref="H2482:I2482"/>
    <mergeCell ref="H2483:I2483"/>
    <mergeCell ref="H2484:I2484"/>
    <mergeCell ref="H2485:I2485"/>
    <mergeCell ref="H2486:I2486"/>
    <mergeCell ref="F2447:F2451"/>
    <mergeCell ref="G2447:G2451"/>
    <mergeCell ref="H2447:I2451"/>
    <mergeCell ref="F2452:F2456"/>
    <mergeCell ref="G2452:G2456"/>
    <mergeCell ref="H2452:I2456"/>
    <mergeCell ref="F2457:F2461"/>
    <mergeCell ref="G2457:G2461"/>
    <mergeCell ref="H2457:I2461"/>
    <mergeCell ref="F2462:F2466"/>
    <mergeCell ref="G2462:G2466"/>
    <mergeCell ref="H2462:I2466"/>
    <mergeCell ref="F2472:F2476"/>
    <mergeCell ref="G2472:G2476"/>
    <mergeCell ref="H2472:I2476"/>
    <mergeCell ref="F2477:F2481"/>
    <mergeCell ref="G2477:G2481"/>
    <mergeCell ref="H2477:I2481"/>
    <mergeCell ref="F2467:F2471"/>
    <mergeCell ref="G2467:G2471"/>
    <mergeCell ref="H2467:I2471"/>
    <mergeCell ref="A2467:A2471"/>
    <mergeCell ref="B2467:B2471"/>
    <mergeCell ref="A2472:A2476"/>
    <mergeCell ref="B2472:B2476"/>
    <mergeCell ref="A2477:A2481"/>
    <mergeCell ref="B2477:B2481"/>
    <mergeCell ref="A2452:A2456"/>
    <mergeCell ref="B2452:B2456"/>
    <mergeCell ref="A2457:A2461"/>
    <mergeCell ref="B2457:B2461"/>
    <mergeCell ref="A2462:A2466"/>
    <mergeCell ref="B2462:B2466"/>
    <mergeCell ref="A2437:I2437"/>
    <mergeCell ref="A2438:I2438"/>
    <mergeCell ref="H2440:I2440"/>
    <mergeCell ref="A2442:A2446"/>
    <mergeCell ref="B2442:B2446"/>
    <mergeCell ref="A2447:A2451"/>
    <mergeCell ref="B2447:B2451"/>
    <mergeCell ref="F2442:F2446"/>
    <mergeCell ref="G2442:G2446"/>
    <mergeCell ref="H2442:I2446"/>
    <mergeCell ref="A2439:I2439"/>
    <mergeCell ref="A2039:A2043"/>
    <mergeCell ref="B2039:B2043"/>
    <mergeCell ref="F2039:F2043"/>
    <mergeCell ref="G2039:G2043"/>
    <mergeCell ref="H2039:I2043"/>
    <mergeCell ref="A2044:A2048"/>
    <mergeCell ref="B2044:B2048"/>
    <mergeCell ref="F2044:F2048"/>
    <mergeCell ref="G2044:G2048"/>
    <mergeCell ref="H2044:I2048"/>
    <mergeCell ref="A2049:B2053"/>
    <mergeCell ref="A1259:I1259"/>
    <mergeCell ref="A1581:I1581"/>
    <mergeCell ref="A1587:B1591"/>
    <mergeCell ref="H1587:I1587"/>
    <mergeCell ref="H1588:I1588"/>
    <mergeCell ref="H1589:I1589"/>
    <mergeCell ref="H1590:I1590"/>
    <mergeCell ref="H1591:I1591"/>
    <mergeCell ref="A1598:I1598"/>
    <mergeCell ref="A1727:I1727"/>
    <mergeCell ref="A2019:A2023"/>
    <mergeCell ref="B2019:B2023"/>
    <mergeCell ref="F2019:F2023"/>
    <mergeCell ref="G2019:G2023"/>
    <mergeCell ref="H2019:I2023"/>
    <mergeCell ref="A2024:A2028"/>
    <mergeCell ref="B2024:B2028"/>
    <mergeCell ref="F2024:F2028"/>
    <mergeCell ref="G2024:G2028"/>
    <mergeCell ref="H2024:I2028"/>
    <mergeCell ref="A2029:A2033"/>
    <mergeCell ref="B2029:B2033"/>
    <mergeCell ref="F2029:F2033"/>
    <mergeCell ref="G2029:G2033"/>
    <mergeCell ref="H2029:I2033"/>
    <mergeCell ref="A2034:A2038"/>
    <mergeCell ref="B2034:B2038"/>
    <mergeCell ref="F2034:F2038"/>
    <mergeCell ref="G2034:G2038"/>
    <mergeCell ref="H2034:I2038"/>
    <mergeCell ref="A1826:A1830"/>
    <mergeCell ref="B1826:B1830"/>
    <mergeCell ref="F1826:F1830"/>
    <mergeCell ref="G1826:G1830"/>
    <mergeCell ref="H1826:I1830"/>
    <mergeCell ref="A1831:B1835"/>
    <mergeCell ref="H1831:I1831"/>
    <mergeCell ref="H1832:I1832"/>
    <mergeCell ref="H1833:I1833"/>
    <mergeCell ref="H1834:I1834"/>
    <mergeCell ref="H1835:I1835"/>
    <mergeCell ref="A1836:I1836"/>
    <mergeCell ref="H1838:I1838"/>
    <mergeCell ref="A2013:I2013"/>
    <mergeCell ref="A2014:A2018"/>
    <mergeCell ref="B2014:B2018"/>
    <mergeCell ref="F2014:F2018"/>
    <mergeCell ref="G2014:G2018"/>
    <mergeCell ref="H2014:I2018"/>
    <mergeCell ref="A1863:A1867"/>
    <mergeCell ref="A1838:E1841"/>
    <mergeCell ref="H1839:I1839"/>
    <mergeCell ref="H1841:I1841"/>
    <mergeCell ref="H1821:I1825"/>
    <mergeCell ref="A1853:A1857"/>
    <mergeCell ref="B1853:B1857"/>
    <mergeCell ref="F1853:F1857"/>
    <mergeCell ref="G1853:G1857"/>
    <mergeCell ref="H1853:I1857"/>
    <mergeCell ref="A1858:A1862"/>
    <mergeCell ref="B1858:B1862"/>
    <mergeCell ref="F1858:F1862"/>
    <mergeCell ref="G1858:G1862"/>
    <mergeCell ref="H1858:I1862"/>
    <mergeCell ref="H1840:I1840"/>
    <mergeCell ref="A1842:I1842"/>
    <mergeCell ref="A2425:I2425"/>
    <mergeCell ref="A2426:A2430"/>
    <mergeCell ref="B2426:B2430"/>
    <mergeCell ref="F2426:F2430"/>
    <mergeCell ref="G2426:G2430"/>
    <mergeCell ref="H2426:I2430"/>
    <mergeCell ref="A2420:A2424"/>
    <mergeCell ref="B2420:B2424"/>
    <mergeCell ref="F2420:F2424"/>
    <mergeCell ref="G2420:G2424"/>
    <mergeCell ref="H2420:I2424"/>
    <mergeCell ref="H2292:I2296"/>
    <mergeCell ref="H2064:I2064"/>
    <mergeCell ref="B2064:E2064"/>
    <mergeCell ref="A2070:A2074"/>
    <mergeCell ref="B2070:B2074"/>
    <mergeCell ref="F2070:F2074"/>
    <mergeCell ref="G2070:G2074"/>
    <mergeCell ref="H2070:I2074"/>
    <mergeCell ref="A2431:B2435"/>
    <mergeCell ref="H2431:I2431"/>
    <mergeCell ref="H2432:I2432"/>
    <mergeCell ref="H2433:I2433"/>
    <mergeCell ref="H2434:I2434"/>
    <mergeCell ref="H2435:I2435"/>
    <mergeCell ref="A1799:I1799"/>
    <mergeCell ref="B1800:I1800"/>
    <mergeCell ref="H1801:I1801"/>
    <mergeCell ref="A1802:I1802"/>
    <mergeCell ref="A1803:A1807"/>
    <mergeCell ref="B1803:B1807"/>
    <mergeCell ref="F1803:F1807"/>
    <mergeCell ref="G1803:G1807"/>
    <mergeCell ref="H1803:I1807"/>
    <mergeCell ref="A2403:I2403"/>
    <mergeCell ref="A2404:I2404"/>
    <mergeCell ref="B2405:I2405"/>
    <mergeCell ref="H2406:I2406"/>
    <mergeCell ref="A2407:I2407"/>
    <mergeCell ref="A2408:A2412"/>
    <mergeCell ref="B2408:B2412"/>
    <mergeCell ref="F2408:F2412"/>
    <mergeCell ref="G2408:G2412"/>
    <mergeCell ref="H2408:I2412"/>
    <mergeCell ref="A2413:I2413"/>
    <mergeCell ref="A2414:A2418"/>
    <mergeCell ref="B2414:B2418"/>
    <mergeCell ref="F2414:F2418"/>
    <mergeCell ref="G2414:G2418"/>
    <mergeCell ref="H2414:I2418"/>
    <mergeCell ref="A2419:I2419"/>
    <mergeCell ref="F189:F193"/>
    <mergeCell ref="G189:G193"/>
    <mergeCell ref="H189:I193"/>
    <mergeCell ref="F194:F198"/>
    <mergeCell ref="G194:G198"/>
    <mergeCell ref="H194:I198"/>
    <mergeCell ref="B312:B316"/>
    <mergeCell ref="A293:A297"/>
    <mergeCell ref="B293:B297"/>
    <mergeCell ref="A298:A306"/>
    <mergeCell ref="B298:B302"/>
    <mergeCell ref="B303:B306"/>
    <mergeCell ref="F293:F297"/>
    <mergeCell ref="G293:G297"/>
    <mergeCell ref="H293:I297"/>
    <mergeCell ref="F298:F302"/>
    <mergeCell ref="G298:G302"/>
    <mergeCell ref="H298:I302"/>
    <mergeCell ref="A283:A287"/>
    <mergeCell ref="B283:B287"/>
    <mergeCell ref="A288:A292"/>
    <mergeCell ref="F214:F218"/>
    <mergeCell ref="G214:G218"/>
    <mergeCell ref="H214:I218"/>
    <mergeCell ref="F233:F237"/>
    <mergeCell ref="G233:G237"/>
    <mergeCell ref="H233:I237"/>
    <mergeCell ref="F228:F232"/>
    <mergeCell ref="G228:G232"/>
    <mergeCell ref="H228:I232"/>
    <mergeCell ref="F303:F306"/>
    <mergeCell ref="G303:G306"/>
    <mergeCell ref="F179:F183"/>
    <mergeCell ref="G179:G183"/>
    <mergeCell ref="H179:I183"/>
    <mergeCell ref="F184:F188"/>
    <mergeCell ref="G184:G188"/>
    <mergeCell ref="H184:I188"/>
    <mergeCell ref="F209:F213"/>
    <mergeCell ref="G209:G213"/>
    <mergeCell ref="H209:I213"/>
    <mergeCell ref="F199:F203"/>
    <mergeCell ref="G199:G203"/>
    <mergeCell ref="H199:I203"/>
    <mergeCell ref="F204:F208"/>
    <mergeCell ref="G204:G208"/>
    <mergeCell ref="H204:I208"/>
    <mergeCell ref="A214:B218"/>
    <mergeCell ref="A1582:A1586"/>
    <mergeCell ref="B1582:B1586"/>
    <mergeCell ref="A1258:I1258"/>
    <mergeCell ref="A958:I958"/>
    <mergeCell ref="A224:I224"/>
    <mergeCell ref="H226:I226"/>
    <mergeCell ref="A228:A232"/>
    <mergeCell ref="B228:B232"/>
    <mergeCell ref="A278:A282"/>
    <mergeCell ref="B278:B282"/>
    <mergeCell ref="B238:B242"/>
    <mergeCell ref="A307:A311"/>
    <mergeCell ref="B307:B311"/>
    <mergeCell ref="A312:A316"/>
    <mergeCell ref="A184:A188"/>
    <mergeCell ref="B184:B188"/>
    <mergeCell ref="A154:A158"/>
    <mergeCell ref="B154:B158"/>
    <mergeCell ref="A159:A163"/>
    <mergeCell ref="B159:B163"/>
    <mergeCell ref="A169:B173"/>
    <mergeCell ref="A204:A208"/>
    <mergeCell ref="B204:B208"/>
    <mergeCell ref="A209:A213"/>
    <mergeCell ref="B209:B213"/>
    <mergeCell ref="A189:A193"/>
    <mergeCell ref="B189:B193"/>
    <mergeCell ref="A194:A198"/>
    <mergeCell ref="B194:B198"/>
    <mergeCell ref="A199:A203"/>
    <mergeCell ref="B199:B203"/>
    <mergeCell ref="A164:B168"/>
    <mergeCell ref="A134:A138"/>
    <mergeCell ref="B134:B138"/>
    <mergeCell ref="A129:A133"/>
    <mergeCell ref="B129:B133"/>
    <mergeCell ref="A124:A128"/>
    <mergeCell ref="B124:B128"/>
    <mergeCell ref="A104:A108"/>
    <mergeCell ref="B104:B108"/>
    <mergeCell ref="A109:A113"/>
    <mergeCell ref="B109:B113"/>
    <mergeCell ref="A114:A118"/>
    <mergeCell ref="B114:B118"/>
    <mergeCell ref="A89:A93"/>
    <mergeCell ref="B89:B93"/>
    <mergeCell ref="A174:B178"/>
    <mergeCell ref="A179:A183"/>
    <mergeCell ref="B179:B183"/>
    <mergeCell ref="A63:A67"/>
    <mergeCell ref="B63:B67"/>
    <mergeCell ref="A94:A98"/>
    <mergeCell ref="B94:B98"/>
    <mergeCell ref="A99:A103"/>
    <mergeCell ref="B99:B103"/>
    <mergeCell ref="A79:A83"/>
    <mergeCell ref="B79:B83"/>
    <mergeCell ref="A84:A88"/>
    <mergeCell ref="B84:B88"/>
    <mergeCell ref="A68:A72"/>
    <mergeCell ref="B68:B72"/>
    <mergeCell ref="G68:G72"/>
    <mergeCell ref="F63:F67"/>
    <mergeCell ref="F68:F72"/>
    <mergeCell ref="G63:G67"/>
    <mergeCell ref="G79:G83"/>
    <mergeCell ref="G84:G88"/>
    <mergeCell ref="G89:G93"/>
    <mergeCell ref="H89:I93"/>
    <mergeCell ref="H94:I98"/>
    <mergeCell ref="H99:I103"/>
    <mergeCell ref="A2:I2"/>
    <mergeCell ref="A9:I9"/>
    <mergeCell ref="B32:B36"/>
    <mergeCell ref="A32:A36"/>
    <mergeCell ref="D4:E5"/>
    <mergeCell ref="F4:G5"/>
    <mergeCell ref="B27:B31"/>
    <mergeCell ref="A27:A31"/>
    <mergeCell ref="A8:I8"/>
    <mergeCell ref="B10:I10"/>
    <mergeCell ref="B4:B6"/>
    <mergeCell ref="C4:C6"/>
    <mergeCell ref="H4:I6"/>
    <mergeCell ref="H7:I7"/>
    <mergeCell ref="A22:A26"/>
    <mergeCell ref="B22:B26"/>
    <mergeCell ref="A12:A16"/>
    <mergeCell ref="B12:B16"/>
    <mergeCell ref="A17:A21"/>
    <mergeCell ref="B17:B21"/>
    <mergeCell ref="F12:F16"/>
    <mergeCell ref="G12:G16"/>
    <mergeCell ref="H12:I16"/>
    <mergeCell ref="F17:F21"/>
    <mergeCell ref="G17:G21"/>
    <mergeCell ref="H17:I21"/>
    <mergeCell ref="H22:I26"/>
    <mergeCell ref="B37:B41"/>
    <mergeCell ref="A37:A41"/>
    <mergeCell ref="A42:A46"/>
    <mergeCell ref="A273:A277"/>
    <mergeCell ref="B273:B277"/>
    <mergeCell ref="A263:A267"/>
    <mergeCell ref="B263:B267"/>
    <mergeCell ref="A268:A272"/>
    <mergeCell ref="B268:B272"/>
    <mergeCell ref="A253:A257"/>
    <mergeCell ref="B253:B257"/>
    <mergeCell ref="A258:A262"/>
    <mergeCell ref="B258:B262"/>
    <mergeCell ref="A243:A247"/>
    <mergeCell ref="B243:B247"/>
    <mergeCell ref="A248:A252"/>
    <mergeCell ref="B248:B252"/>
    <mergeCell ref="A233:A237"/>
    <mergeCell ref="B233:B237"/>
    <mergeCell ref="A238:A242"/>
    <mergeCell ref="B42:B46"/>
    <mergeCell ref="A47:A51"/>
    <mergeCell ref="B47:B51"/>
    <mergeCell ref="A139:A143"/>
    <mergeCell ref="B139:B143"/>
    <mergeCell ref="A144:A148"/>
    <mergeCell ref="B144:B148"/>
    <mergeCell ref="A149:A153"/>
    <mergeCell ref="B149:B153"/>
    <mergeCell ref="A119:A123"/>
    <mergeCell ref="B119:B123"/>
    <mergeCell ref="B353:B357"/>
    <mergeCell ref="F353:F357"/>
    <mergeCell ref="G353:G357"/>
    <mergeCell ref="H353:I357"/>
    <mergeCell ref="B288:B292"/>
    <mergeCell ref="H283:I287"/>
    <mergeCell ref="F288:F292"/>
    <mergeCell ref="G288:G292"/>
    <mergeCell ref="H288:I292"/>
    <mergeCell ref="A337:A341"/>
    <mergeCell ref="B337:B341"/>
    <mergeCell ref="A342:A346"/>
    <mergeCell ref="B342:B346"/>
    <mergeCell ref="F332:F336"/>
    <mergeCell ref="G332:G336"/>
    <mergeCell ref="H332:I336"/>
    <mergeCell ref="A327:A331"/>
    <mergeCell ref="B327:B331"/>
    <mergeCell ref="A332:A336"/>
    <mergeCell ref="B332:B336"/>
    <mergeCell ref="H322:I326"/>
    <mergeCell ref="F327:F331"/>
    <mergeCell ref="G327:G331"/>
    <mergeCell ref="H327:I331"/>
    <mergeCell ref="A317:A321"/>
    <mergeCell ref="B317:B321"/>
    <mergeCell ref="A322:A326"/>
    <mergeCell ref="B322:B326"/>
    <mergeCell ref="F337:F341"/>
    <mergeCell ref="G337:G341"/>
    <mergeCell ref="H337:I341"/>
    <mergeCell ref="F1582:F1586"/>
    <mergeCell ref="G1582:G1586"/>
    <mergeCell ref="H1582:I1586"/>
    <mergeCell ref="A424:B428"/>
    <mergeCell ref="A225:I225"/>
    <mergeCell ref="A419:B423"/>
    <mergeCell ref="A378:B382"/>
    <mergeCell ref="A409:A413"/>
    <mergeCell ref="B409:B413"/>
    <mergeCell ref="A414:A418"/>
    <mergeCell ref="B414:B418"/>
    <mergeCell ref="F419:F423"/>
    <mergeCell ref="A399:A403"/>
    <mergeCell ref="B399:B403"/>
    <mergeCell ref="A404:A408"/>
    <mergeCell ref="B404:B408"/>
    <mergeCell ref="F394:F398"/>
    <mergeCell ref="G394:G398"/>
    <mergeCell ref="H394:I398"/>
    <mergeCell ref="F399:F403"/>
    <mergeCell ref="A389:A393"/>
    <mergeCell ref="B389:B393"/>
    <mergeCell ref="A439:A443"/>
    <mergeCell ref="B439:B443"/>
    <mergeCell ref="H431:I431"/>
    <mergeCell ref="H432:I432"/>
    <mergeCell ref="F273:F277"/>
    <mergeCell ref="F283:F287"/>
    <mergeCell ref="G283:G287"/>
    <mergeCell ref="A347:B351"/>
    <mergeCell ref="A394:A398"/>
    <mergeCell ref="B394:B398"/>
    <mergeCell ref="A384:A388"/>
    <mergeCell ref="B384:B388"/>
    <mergeCell ref="A368:A372"/>
    <mergeCell ref="B368:B372"/>
    <mergeCell ref="A373:A377"/>
    <mergeCell ref="B373:B377"/>
    <mergeCell ref="F368:F372"/>
    <mergeCell ref="G368:G372"/>
    <mergeCell ref="H368:I372"/>
    <mergeCell ref="F373:F377"/>
    <mergeCell ref="G373:G377"/>
    <mergeCell ref="H373:I377"/>
    <mergeCell ref="A358:A362"/>
    <mergeCell ref="B358:B362"/>
    <mergeCell ref="A363:A367"/>
    <mergeCell ref="B363:B367"/>
    <mergeCell ref="F358:F362"/>
    <mergeCell ref="G358:G362"/>
    <mergeCell ref="H358:I362"/>
    <mergeCell ref="F363:F367"/>
    <mergeCell ref="G363:G367"/>
    <mergeCell ref="H363:I367"/>
    <mergeCell ref="F378:F382"/>
    <mergeCell ref="G378:G382"/>
    <mergeCell ref="H378:I382"/>
    <mergeCell ref="F384:F388"/>
    <mergeCell ref="G384:G388"/>
    <mergeCell ref="H384:I388"/>
    <mergeCell ref="A353:A357"/>
    <mergeCell ref="A484:A488"/>
    <mergeCell ref="B484:B488"/>
    <mergeCell ref="A489:A493"/>
    <mergeCell ref="B489:B493"/>
    <mergeCell ref="F484:F488"/>
    <mergeCell ref="G484:G488"/>
    <mergeCell ref="F489:F493"/>
    <mergeCell ref="G489:G493"/>
    <mergeCell ref="H489:I493"/>
    <mergeCell ref="A474:A478"/>
    <mergeCell ref="B474:B478"/>
    <mergeCell ref="A430:I430"/>
    <mergeCell ref="A434:A438"/>
    <mergeCell ref="B434:B438"/>
    <mergeCell ref="A479:A483"/>
    <mergeCell ref="B479:B483"/>
    <mergeCell ref="A459:A463"/>
    <mergeCell ref="B459:B463"/>
    <mergeCell ref="A464:A468"/>
    <mergeCell ref="B464:B468"/>
    <mergeCell ref="A469:A473"/>
    <mergeCell ref="B469:B473"/>
    <mergeCell ref="G459:G463"/>
    <mergeCell ref="H459:I463"/>
    <mergeCell ref="F464:F468"/>
    <mergeCell ref="A444:A448"/>
    <mergeCell ref="B444:B448"/>
    <mergeCell ref="A449:A453"/>
    <mergeCell ref="B449:B453"/>
    <mergeCell ref="A454:A458"/>
    <mergeCell ref="B454:B458"/>
    <mergeCell ref="G534:G538"/>
    <mergeCell ref="H534:I538"/>
    <mergeCell ref="A509:A513"/>
    <mergeCell ref="B509:B513"/>
    <mergeCell ref="A514:A518"/>
    <mergeCell ref="B514:B518"/>
    <mergeCell ref="A519:A523"/>
    <mergeCell ref="B519:B523"/>
    <mergeCell ref="F514:F518"/>
    <mergeCell ref="G514:G518"/>
    <mergeCell ref="H514:I518"/>
    <mergeCell ref="A494:A498"/>
    <mergeCell ref="B494:B498"/>
    <mergeCell ref="A499:A503"/>
    <mergeCell ref="B499:B503"/>
    <mergeCell ref="A504:A508"/>
    <mergeCell ref="B504:B508"/>
    <mergeCell ref="F494:F498"/>
    <mergeCell ref="G494:G498"/>
    <mergeCell ref="H494:I498"/>
    <mergeCell ref="F499:F503"/>
    <mergeCell ref="G499:G503"/>
    <mergeCell ref="H499:I503"/>
    <mergeCell ref="F504:F508"/>
    <mergeCell ref="G504:G508"/>
    <mergeCell ref="H504:I508"/>
    <mergeCell ref="F509:F513"/>
    <mergeCell ref="G509:G513"/>
    <mergeCell ref="H509:I513"/>
    <mergeCell ref="G464:G468"/>
    <mergeCell ref="B1611:B1615"/>
    <mergeCell ref="F1611:F1615"/>
    <mergeCell ref="G1611:G1615"/>
    <mergeCell ref="H1611:I1615"/>
    <mergeCell ref="F1601:F1605"/>
    <mergeCell ref="G1601:G1605"/>
    <mergeCell ref="H1601:I1605"/>
    <mergeCell ref="A971:A975"/>
    <mergeCell ref="B971:B975"/>
    <mergeCell ref="F971:F975"/>
    <mergeCell ref="H484:I488"/>
    <mergeCell ref="A589:A593"/>
    <mergeCell ref="B589:B593"/>
    <mergeCell ref="A554:A558"/>
    <mergeCell ref="B554:B558"/>
    <mergeCell ref="A574:A578"/>
    <mergeCell ref="B574:B578"/>
    <mergeCell ref="A579:A583"/>
    <mergeCell ref="B579:B583"/>
    <mergeCell ref="A584:A588"/>
    <mergeCell ref="B584:B588"/>
    <mergeCell ref="F574:F578"/>
    <mergeCell ref="G574:G578"/>
    <mergeCell ref="H574:I578"/>
    <mergeCell ref="A559:A563"/>
    <mergeCell ref="B559:B563"/>
    <mergeCell ref="A564:A568"/>
    <mergeCell ref="B564:B568"/>
    <mergeCell ref="A569:A573"/>
    <mergeCell ref="B569:B573"/>
    <mergeCell ref="F559:F563"/>
    <mergeCell ref="A1606:A1610"/>
    <mergeCell ref="B1606:B1610"/>
    <mergeCell ref="F1606:F1610"/>
    <mergeCell ref="G1606:G1610"/>
    <mergeCell ref="H1606:I1610"/>
    <mergeCell ref="A1260:B1260"/>
    <mergeCell ref="H1260:I1260"/>
    <mergeCell ref="B1261:I1261"/>
    <mergeCell ref="B1262:I1262"/>
    <mergeCell ref="A1263:I1263"/>
    <mergeCell ref="A1264:A1268"/>
    <mergeCell ref="B1264:B1268"/>
    <mergeCell ref="F1264:F1268"/>
    <mergeCell ref="G1264:G1268"/>
    <mergeCell ref="H1264:I1268"/>
    <mergeCell ref="G971:G975"/>
    <mergeCell ref="A1269:A1273"/>
    <mergeCell ref="B1269:B1273"/>
    <mergeCell ref="F1269:F1273"/>
    <mergeCell ref="G1269:G1273"/>
    <mergeCell ref="H1269:I1273"/>
    <mergeCell ref="A1274:A1278"/>
    <mergeCell ref="B1274:B1278"/>
    <mergeCell ref="F1274:F1278"/>
    <mergeCell ref="G1274:G1278"/>
    <mergeCell ref="H1274:I1278"/>
    <mergeCell ref="A1279:A1283"/>
    <mergeCell ref="B1279:B1283"/>
    <mergeCell ref="F1279:F1283"/>
    <mergeCell ref="G1279:G1283"/>
    <mergeCell ref="H1279:I1283"/>
    <mergeCell ref="A1284:A1288"/>
    <mergeCell ref="H149:I153"/>
    <mergeCell ref="H154:I158"/>
    <mergeCell ref="H159:I163"/>
    <mergeCell ref="H701:I705"/>
    <mergeCell ref="H706:I710"/>
    <mergeCell ref="H691:I695"/>
    <mergeCell ref="H696:I700"/>
    <mergeCell ref="A1601:A1605"/>
    <mergeCell ref="B1601:B1605"/>
    <mergeCell ref="A1600:I1600"/>
    <mergeCell ref="H966:I970"/>
    <mergeCell ref="A960:I960"/>
    <mergeCell ref="A961:A965"/>
    <mergeCell ref="B961:B965"/>
    <mergeCell ref="F961:F965"/>
    <mergeCell ref="G961:G965"/>
    <mergeCell ref="H961:I965"/>
    <mergeCell ref="A966:A970"/>
    <mergeCell ref="B966:B970"/>
    <mergeCell ref="F966:F970"/>
    <mergeCell ref="G966:G970"/>
    <mergeCell ref="A959:I959"/>
    <mergeCell ref="G559:G563"/>
    <mergeCell ref="H559:I563"/>
    <mergeCell ref="F564:F568"/>
    <mergeCell ref="G564:G568"/>
    <mergeCell ref="H564:I568"/>
    <mergeCell ref="F569:F573"/>
    <mergeCell ref="G569:G573"/>
    <mergeCell ref="H569:I573"/>
    <mergeCell ref="A539:A543"/>
    <mergeCell ref="A594:B598"/>
    <mergeCell ref="F434:F438"/>
    <mergeCell ref="G434:G438"/>
    <mergeCell ref="H434:I438"/>
    <mergeCell ref="F439:F443"/>
    <mergeCell ref="G439:G443"/>
    <mergeCell ref="H439:I443"/>
    <mergeCell ref="F444:F448"/>
    <mergeCell ref="G444:G448"/>
    <mergeCell ref="H444:I448"/>
    <mergeCell ref="F449:F453"/>
    <mergeCell ref="G449:G453"/>
    <mergeCell ref="H449:I453"/>
    <mergeCell ref="F454:F458"/>
    <mergeCell ref="G454:G458"/>
    <mergeCell ref="H454:I458"/>
    <mergeCell ref="F459:F463"/>
    <mergeCell ref="A544:A548"/>
    <mergeCell ref="B544:B548"/>
    <mergeCell ref="A549:A553"/>
    <mergeCell ref="B549:B553"/>
    <mergeCell ref="F539:F543"/>
    <mergeCell ref="G539:G543"/>
    <mergeCell ref="H539:I543"/>
    <mergeCell ref="A524:A528"/>
    <mergeCell ref="B524:B528"/>
    <mergeCell ref="B539:B543"/>
    <mergeCell ref="A529:A533"/>
    <mergeCell ref="B529:B533"/>
    <mergeCell ref="A534:A538"/>
    <mergeCell ref="B534:B538"/>
    <mergeCell ref="F534:F538"/>
    <mergeCell ref="H464:I468"/>
    <mergeCell ref="F469:F473"/>
    <mergeCell ref="G469:G473"/>
    <mergeCell ref="H469:I473"/>
    <mergeCell ref="F474:F478"/>
    <mergeCell ref="G474:G478"/>
    <mergeCell ref="H474:I478"/>
    <mergeCell ref="F479:F483"/>
    <mergeCell ref="G479:G483"/>
    <mergeCell ref="H479:I483"/>
    <mergeCell ref="F589:F593"/>
    <mergeCell ref="G589:G593"/>
    <mergeCell ref="H589:I593"/>
    <mergeCell ref="F544:F548"/>
    <mergeCell ref="G544:G548"/>
    <mergeCell ref="H544:I548"/>
    <mergeCell ref="F549:F553"/>
    <mergeCell ref="G549:G553"/>
    <mergeCell ref="H549:I553"/>
    <mergeCell ref="F554:F558"/>
    <mergeCell ref="G554:G558"/>
    <mergeCell ref="H554:I558"/>
    <mergeCell ref="F519:F523"/>
    <mergeCell ref="G519:G523"/>
    <mergeCell ref="H519:I523"/>
    <mergeCell ref="F524:F528"/>
    <mergeCell ref="G524:G528"/>
    <mergeCell ref="H524:I528"/>
    <mergeCell ref="F529:F533"/>
    <mergeCell ref="G529:G533"/>
    <mergeCell ref="H529:I533"/>
    <mergeCell ref="F389:F393"/>
    <mergeCell ref="G389:G393"/>
    <mergeCell ref="H389:I393"/>
    <mergeCell ref="F594:F598"/>
    <mergeCell ref="G594:G598"/>
    <mergeCell ref="H594:I598"/>
    <mergeCell ref="F238:F242"/>
    <mergeCell ref="G238:G242"/>
    <mergeCell ref="H238:I242"/>
    <mergeCell ref="F243:F247"/>
    <mergeCell ref="G243:G247"/>
    <mergeCell ref="H243:I247"/>
    <mergeCell ref="F248:F252"/>
    <mergeCell ref="G248:G252"/>
    <mergeCell ref="H248:I252"/>
    <mergeCell ref="F253:F257"/>
    <mergeCell ref="G253:G257"/>
    <mergeCell ref="H253:I257"/>
    <mergeCell ref="F258:F262"/>
    <mergeCell ref="G258:G262"/>
    <mergeCell ref="H258:I262"/>
    <mergeCell ref="F263:F267"/>
    <mergeCell ref="G263:G267"/>
    <mergeCell ref="H263:I267"/>
    <mergeCell ref="F268:F272"/>
    <mergeCell ref="G268:G272"/>
    <mergeCell ref="F342:F346"/>
    <mergeCell ref="G342:G346"/>
    <mergeCell ref="H342:I346"/>
    <mergeCell ref="F347:F351"/>
    <mergeCell ref="G347:G351"/>
    <mergeCell ref="H347:I351"/>
    <mergeCell ref="H303:I306"/>
    <mergeCell ref="F307:F311"/>
    <mergeCell ref="G307:G311"/>
    <mergeCell ref="H307:I311"/>
    <mergeCell ref="F312:F316"/>
    <mergeCell ref="G312:G316"/>
    <mergeCell ref="H312:I316"/>
    <mergeCell ref="F317:F321"/>
    <mergeCell ref="G317:G321"/>
    <mergeCell ref="H317:I321"/>
    <mergeCell ref="F322:F326"/>
    <mergeCell ref="G322:G326"/>
    <mergeCell ref="H268:I272"/>
    <mergeCell ref="G273:G277"/>
    <mergeCell ref="H273:I277"/>
    <mergeCell ref="F278:F282"/>
    <mergeCell ref="G278:G282"/>
    <mergeCell ref="H278:I282"/>
    <mergeCell ref="B620:B624"/>
    <mergeCell ref="A625:A629"/>
    <mergeCell ref="B625:B629"/>
    <mergeCell ref="G419:G423"/>
    <mergeCell ref="H419:I423"/>
    <mergeCell ref="F424:F428"/>
    <mergeCell ref="G424:G428"/>
    <mergeCell ref="H424:I428"/>
    <mergeCell ref="H429:I429"/>
    <mergeCell ref="A600:A604"/>
    <mergeCell ref="B600:B604"/>
    <mergeCell ref="F600:F604"/>
    <mergeCell ref="G600:G604"/>
    <mergeCell ref="H600:I604"/>
    <mergeCell ref="G399:G403"/>
    <mergeCell ref="H399:I403"/>
    <mergeCell ref="F404:F408"/>
    <mergeCell ref="G404:G408"/>
    <mergeCell ref="H404:I408"/>
    <mergeCell ref="F409:F413"/>
    <mergeCell ref="G409:G413"/>
    <mergeCell ref="H409:I413"/>
    <mergeCell ref="F414:F418"/>
    <mergeCell ref="G414:G418"/>
    <mergeCell ref="H414:I418"/>
    <mergeCell ref="F579:F583"/>
    <mergeCell ref="G579:G583"/>
    <mergeCell ref="H579:I583"/>
    <mergeCell ref="F584:F588"/>
    <mergeCell ref="G584:G588"/>
    <mergeCell ref="H584:I588"/>
    <mergeCell ref="F605:F609"/>
    <mergeCell ref="G605:G609"/>
    <mergeCell ref="H605:I609"/>
    <mergeCell ref="F610:F614"/>
    <mergeCell ref="G610:G614"/>
    <mergeCell ref="H610:I614"/>
    <mergeCell ref="F615:F619"/>
    <mergeCell ref="G615:G619"/>
    <mergeCell ref="H615:I619"/>
    <mergeCell ref="A655:A659"/>
    <mergeCell ref="B655:B659"/>
    <mergeCell ref="A660:A664"/>
    <mergeCell ref="B660:B664"/>
    <mergeCell ref="A665:A669"/>
    <mergeCell ref="B665:B669"/>
    <mergeCell ref="A630:A634"/>
    <mergeCell ref="B630:B634"/>
    <mergeCell ref="A635:A639"/>
    <mergeCell ref="B635:B639"/>
    <mergeCell ref="A640:A644"/>
    <mergeCell ref="B640:B644"/>
    <mergeCell ref="A645:A649"/>
    <mergeCell ref="B645:B649"/>
    <mergeCell ref="A650:A654"/>
    <mergeCell ref="B650:B654"/>
    <mergeCell ref="A605:A609"/>
    <mergeCell ref="B605:B609"/>
    <mergeCell ref="A610:A614"/>
    <mergeCell ref="B610:B614"/>
    <mergeCell ref="A615:A619"/>
    <mergeCell ref="B615:B619"/>
    <mergeCell ref="A620:A624"/>
    <mergeCell ref="F635:F639"/>
    <mergeCell ref="G635:G639"/>
    <mergeCell ref="H635:I639"/>
    <mergeCell ref="F640:F644"/>
    <mergeCell ref="G640:G644"/>
    <mergeCell ref="H640:I644"/>
    <mergeCell ref="F645:F649"/>
    <mergeCell ref="G645:G649"/>
    <mergeCell ref="H645:I649"/>
    <mergeCell ref="F620:F624"/>
    <mergeCell ref="G620:G624"/>
    <mergeCell ref="H620:I624"/>
    <mergeCell ref="F625:F629"/>
    <mergeCell ref="G625:G629"/>
    <mergeCell ref="H625:I629"/>
    <mergeCell ref="F630:F634"/>
    <mergeCell ref="G630:G634"/>
    <mergeCell ref="H630:I634"/>
    <mergeCell ref="A676:A680"/>
    <mergeCell ref="B676:B680"/>
    <mergeCell ref="A681:A685"/>
    <mergeCell ref="B681:B685"/>
    <mergeCell ref="A686:A690"/>
    <mergeCell ref="B686:B690"/>
    <mergeCell ref="A691:A695"/>
    <mergeCell ref="B691:B695"/>
    <mergeCell ref="F665:F669"/>
    <mergeCell ref="G665:G669"/>
    <mergeCell ref="H665:I669"/>
    <mergeCell ref="F670:F674"/>
    <mergeCell ref="G670:G674"/>
    <mergeCell ref="H670:I674"/>
    <mergeCell ref="A670:B674"/>
    <mergeCell ref="F650:F654"/>
    <mergeCell ref="G650:G654"/>
    <mergeCell ref="H650:I654"/>
    <mergeCell ref="F655:F659"/>
    <mergeCell ref="G655:G659"/>
    <mergeCell ref="H655:I659"/>
    <mergeCell ref="F660:F664"/>
    <mergeCell ref="G660:G664"/>
    <mergeCell ref="H660:I664"/>
    <mergeCell ref="H681:I685"/>
    <mergeCell ref="H686:I690"/>
    <mergeCell ref="H676:I680"/>
    <mergeCell ref="A721:A725"/>
    <mergeCell ref="B721:B725"/>
    <mergeCell ref="A726:A730"/>
    <mergeCell ref="B726:B730"/>
    <mergeCell ref="A731:A735"/>
    <mergeCell ref="B731:B735"/>
    <mergeCell ref="A736:A740"/>
    <mergeCell ref="B736:B740"/>
    <mergeCell ref="A741:A745"/>
    <mergeCell ref="B741:B745"/>
    <mergeCell ref="A696:A700"/>
    <mergeCell ref="B696:B700"/>
    <mergeCell ref="A701:A705"/>
    <mergeCell ref="B701:B705"/>
    <mergeCell ref="A706:A710"/>
    <mergeCell ref="B706:B710"/>
    <mergeCell ref="A711:A715"/>
    <mergeCell ref="B711:B715"/>
    <mergeCell ref="A716:A720"/>
    <mergeCell ref="B716:B720"/>
    <mergeCell ref="A771:A775"/>
    <mergeCell ref="B771:B775"/>
    <mergeCell ref="A776:A780"/>
    <mergeCell ref="B776:B780"/>
    <mergeCell ref="A781:B785"/>
    <mergeCell ref="F676:F680"/>
    <mergeCell ref="G676:G680"/>
    <mergeCell ref="F681:F685"/>
    <mergeCell ref="G681:G685"/>
    <mergeCell ref="F686:F690"/>
    <mergeCell ref="G686:G690"/>
    <mergeCell ref="F691:F695"/>
    <mergeCell ref="G691:G695"/>
    <mergeCell ref="F696:F700"/>
    <mergeCell ref="G696:G700"/>
    <mergeCell ref="F701:F705"/>
    <mergeCell ref="G701:G705"/>
    <mergeCell ref="F706:F710"/>
    <mergeCell ref="G706:G710"/>
    <mergeCell ref="F711:F715"/>
    <mergeCell ref="A746:A750"/>
    <mergeCell ref="B746:B750"/>
    <mergeCell ref="A751:A755"/>
    <mergeCell ref="B751:B755"/>
    <mergeCell ref="A756:A760"/>
    <mergeCell ref="B756:B760"/>
    <mergeCell ref="A761:A765"/>
    <mergeCell ref="B761:B765"/>
    <mergeCell ref="A766:A770"/>
    <mergeCell ref="B766:B770"/>
    <mergeCell ref="H731:I735"/>
    <mergeCell ref="F736:F740"/>
    <mergeCell ref="G736:G740"/>
    <mergeCell ref="H736:I740"/>
    <mergeCell ref="F741:F745"/>
    <mergeCell ref="G741:G745"/>
    <mergeCell ref="H741:I745"/>
    <mergeCell ref="G711:G715"/>
    <mergeCell ref="H711:I715"/>
    <mergeCell ref="F716:F720"/>
    <mergeCell ref="G716:G720"/>
    <mergeCell ref="H716:I720"/>
    <mergeCell ref="F721:F725"/>
    <mergeCell ref="G721:G725"/>
    <mergeCell ref="H721:I725"/>
    <mergeCell ref="F726:F730"/>
    <mergeCell ref="G726:G730"/>
    <mergeCell ref="H726:I730"/>
    <mergeCell ref="A792:A796"/>
    <mergeCell ref="B792:B796"/>
    <mergeCell ref="F776:F780"/>
    <mergeCell ref="G776:G780"/>
    <mergeCell ref="H776:I780"/>
    <mergeCell ref="F781:F785"/>
    <mergeCell ref="G781:G785"/>
    <mergeCell ref="H781:I785"/>
    <mergeCell ref="F761:F765"/>
    <mergeCell ref="G761:G765"/>
    <mergeCell ref="H761:I765"/>
    <mergeCell ref="F766:F770"/>
    <mergeCell ref="G766:G770"/>
    <mergeCell ref="H766:I770"/>
    <mergeCell ref="F771:F775"/>
    <mergeCell ref="G771:G775"/>
    <mergeCell ref="H771:I775"/>
    <mergeCell ref="F746:F750"/>
    <mergeCell ref="G746:G750"/>
    <mergeCell ref="H746:I750"/>
    <mergeCell ref="F751:F755"/>
    <mergeCell ref="G751:G755"/>
    <mergeCell ref="H751:I755"/>
    <mergeCell ref="F756:F760"/>
    <mergeCell ref="G756:G760"/>
    <mergeCell ref="H756:I760"/>
    <mergeCell ref="F731:F735"/>
    <mergeCell ref="G731:G735"/>
    <mergeCell ref="B907:B911"/>
    <mergeCell ref="B912:B916"/>
    <mergeCell ref="B917:B921"/>
    <mergeCell ref="B922:B926"/>
    <mergeCell ref="B927:B931"/>
    <mergeCell ref="B932:B936"/>
    <mergeCell ref="A907:A911"/>
    <mergeCell ref="A912:A916"/>
    <mergeCell ref="A917:A921"/>
    <mergeCell ref="A922:A926"/>
    <mergeCell ref="A927:A931"/>
    <mergeCell ref="A932:A936"/>
    <mergeCell ref="B882:B886"/>
    <mergeCell ref="B887:B891"/>
    <mergeCell ref="B892:B896"/>
    <mergeCell ref="B897:B901"/>
    <mergeCell ref="B902:B906"/>
    <mergeCell ref="A882:A886"/>
    <mergeCell ref="A887:A891"/>
    <mergeCell ref="A892:A896"/>
    <mergeCell ref="A897:A901"/>
    <mergeCell ref="A902:A906"/>
    <mergeCell ref="F792:F796"/>
    <mergeCell ref="G792:G796"/>
    <mergeCell ref="H792:I796"/>
    <mergeCell ref="B787:B791"/>
    <mergeCell ref="A787:A791"/>
    <mergeCell ref="F787:F791"/>
    <mergeCell ref="G787:G791"/>
    <mergeCell ref="H787:I791"/>
    <mergeCell ref="F797:F801"/>
    <mergeCell ref="G797:G801"/>
    <mergeCell ref="H797:I801"/>
    <mergeCell ref="B797:B801"/>
    <mergeCell ref="B802:B806"/>
    <mergeCell ref="B807:B811"/>
    <mergeCell ref="B857:B861"/>
    <mergeCell ref="B862:B866"/>
    <mergeCell ref="B867:B871"/>
    <mergeCell ref="F802:F806"/>
    <mergeCell ref="G802:G806"/>
    <mergeCell ref="H802:I806"/>
    <mergeCell ref="F807:F811"/>
    <mergeCell ref="G807:G811"/>
    <mergeCell ref="H807:I811"/>
    <mergeCell ref="F812:F816"/>
    <mergeCell ref="G812:G816"/>
    <mergeCell ref="H812:I816"/>
    <mergeCell ref="F817:F821"/>
    <mergeCell ref="G817:G821"/>
    <mergeCell ref="H817:I821"/>
    <mergeCell ref="F822:F826"/>
    <mergeCell ref="G822:G826"/>
    <mergeCell ref="H822:I826"/>
    <mergeCell ref="B872:B876"/>
    <mergeCell ref="B877:B881"/>
    <mergeCell ref="B832:B836"/>
    <mergeCell ref="B837:B841"/>
    <mergeCell ref="B842:B846"/>
    <mergeCell ref="B847:B851"/>
    <mergeCell ref="B852:B856"/>
    <mergeCell ref="B812:B816"/>
    <mergeCell ref="B817:B821"/>
    <mergeCell ref="B822:B826"/>
    <mergeCell ref="A797:A801"/>
    <mergeCell ref="A802:A806"/>
    <mergeCell ref="A807:A811"/>
    <mergeCell ref="A812:A816"/>
    <mergeCell ref="A817:A821"/>
    <mergeCell ref="A822:A826"/>
    <mergeCell ref="A827:A831"/>
    <mergeCell ref="A832:A836"/>
    <mergeCell ref="A837:A841"/>
    <mergeCell ref="A842:A846"/>
    <mergeCell ref="A847:A851"/>
    <mergeCell ref="A852:A856"/>
    <mergeCell ref="A857:A861"/>
    <mergeCell ref="A862:A866"/>
    <mergeCell ref="A867:A871"/>
    <mergeCell ref="A872:A876"/>
    <mergeCell ref="A877:A881"/>
    <mergeCell ref="B827:B831"/>
    <mergeCell ref="F827:F831"/>
    <mergeCell ref="G827:G831"/>
    <mergeCell ref="H827:I831"/>
    <mergeCell ref="F852:F856"/>
    <mergeCell ref="G852:G856"/>
    <mergeCell ref="H852:I856"/>
    <mergeCell ref="F857:F861"/>
    <mergeCell ref="G857:G861"/>
    <mergeCell ref="H857:I861"/>
    <mergeCell ref="F862:F866"/>
    <mergeCell ref="G862:G866"/>
    <mergeCell ref="H862:I866"/>
    <mergeCell ref="G832:G836"/>
    <mergeCell ref="H832:I836"/>
    <mergeCell ref="F837:F841"/>
    <mergeCell ref="G837:G841"/>
    <mergeCell ref="H837:I841"/>
    <mergeCell ref="F842:F846"/>
    <mergeCell ref="G842:G846"/>
    <mergeCell ref="H842:I846"/>
    <mergeCell ref="F847:F851"/>
    <mergeCell ref="G847:G851"/>
    <mergeCell ref="H847:I851"/>
    <mergeCell ref="F832:F836"/>
    <mergeCell ref="F882:F886"/>
    <mergeCell ref="G882:G886"/>
    <mergeCell ref="H882:I886"/>
    <mergeCell ref="F887:F891"/>
    <mergeCell ref="G887:G891"/>
    <mergeCell ref="H887:I891"/>
    <mergeCell ref="F892:F896"/>
    <mergeCell ref="G892:G896"/>
    <mergeCell ref="H892:I896"/>
    <mergeCell ref="F867:F871"/>
    <mergeCell ref="G867:G871"/>
    <mergeCell ref="H867:I871"/>
    <mergeCell ref="F872:F876"/>
    <mergeCell ref="G872:G876"/>
    <mergeCell ref="H872:I876"/>
    <mergeCell ref="F877:F881"/>
    <mergeCell ref="G877:G881"/>
    <mergeCell ref="H877:I881"/>
    <mergeCell ref="F912:F916"/>
    <mergeCell ref="G912:G916"/>
    <mergeCell ref="H912:I916"/>
    <mergeCell ref="F917:F921"/>
    <mergeCell ref="G917:G921"/>
    <mergeCell ref="H917:I921"/>
    <mergeCell ref="F922:F926"/>
    <mergeCell ref="G922:G926"/>
    <mergeCell ref="H922:I926"/>
    <mergeCell ref="F897:F901"/>
    <mergeCell ref="G897:G901"/>
    <mergeCell ref="H897:I901"/>
    <mergeCell ref="F902:F906"/>
    <mergeCell ref="G902:G906"/>
    <mergeCell ref="H902:I906"/>
    <mergeCell ref="F907:F911"/>
    <mergeCell ref="G907:G911"/>
    <mergeCell ref="H907:I911"/>
    <mergeCell ref="F942:F946"/>
    <mergeCell ref="G942:G946"/>
    <mergeCell ref="H942:I946"/>
    <mergeCell ref="F947:F951"/>
    <mergeCell ref="G947:G951"/>
    <mergeCell ref="H947:I951"/>
    <mergeCell ref="A952:B956"/>
    <mergeCell ref="F952:F956"/>
    <mergeCell ref="G952:G956"/>
    <mergeCell ref="H952:I956"/>
    <mergeCell ref="F927:F931"/>
    <mergeCell ref="G927:G931"/>
    <mergeCell ref="H927:I931"/>
    <mergeCell ref="F932:F936"/>
    <mergeCell ref="G932:G936"/>
    <mergeCell ref="H932:I936"/>
    <mergeCell ref="F937:F941"/>
    <mergeCell ref="G937:G941"/>
    <mergeCell ref="H937:I941"/>
    <mergeCell ref="A937:A941"/>
    <mergeCell ref="A942:A946"/>
    <mergeCell ref="A947:B951"/>
    <mergeCell ref="B937:B941"/>
    <mergeCell ref="B942:B946"/>
    <mergeCell ref="H971:I975"/>
    <mergeCell ref="F976:F980"/>
    <mergeCell ref="G976:G980"/>
    <mergeCell ref="H976:I980"/>
    <mergeCell ref="A976:B980"/>
    <mergeCell ref="A1631:A1635"/>
    <mergeCell ref="B1631:B1635"/>
    <mergeCell ref="B1636:B1640"/>
    <mergeCell ref="F1636:F1640"/>
    <mergeCell ref="G1636:G1640"/>
    <mergeCell ref="B1641:B1645"/>
    <mergeCell ref="F1641:F1645"/>
    <mergeCell ref="G1641:G1645"/>
    <mergeCell ref="F1631:F1635"/>
    <mergeCell ref="G1631:G1635"/>
    <mergeCell ref="H1631:I1635"/>
    <mergeCell ref="A1636:A1640"/>
    <mergeCell ref="H1636:I1640"/>
    <mergeCell ref="A1641:A1645"/>
    <mergeCell ref="H1641:I1645"/>
    <mergeCell ref="B1616:B1620"/>
    <mergeCell ref="F1616:F1620"/>
    <mergeCell ref="G1616:G1620"/>
    <mergeCell ref="H1616:I1620"/>
    <mergeCell ref="B1621:B1625"/>
    <mergeCell ref="F1621:F1625"/>
    <mergeCell ref="G1621:G1625"/>
    <mergeCell ref="H1621:I1625"/>
    <mergeCell ref="B1626:B1630"/>
    <mergeCell ref="F1626:F1630"/>
    <mergeCell ref="G1626:G1630"/>
    <mergeCell ref="A1599:I1599"/>
    <mergeCell ref="A1701:A1705"/>
    <mergeCell ref="F1701:F1705"/>
    <mergeCell ref="G1701:G1705"/>
    <mergeCell ref="A1691:A1695"/>
    <mergeCell ref="B1691:B1695"/>
    <mergeCell ref="H1691:I1695"/>
    <mergeCell ref="B1696:B1700"/>
    <mergeCell ref="H1626:I1630"/>
    <mergeCell ref="B1646:B1650"/>
    <mergeCell ref="F1646:F1650"/>
    <mergeCell ref="G1646:G1650"/>
    <mergeCell ref="H1646:I1650"/>
    <mergeCell ref="A1651:A1655"/>
    <mergeCell ref="B1651:B1655"/>
    <mergeCell ref="B1656:B1660"/>
    <mergeCell ref="F1656:F1660"/>
    <mergeCell ref="G1656:G1660"/>
    <mergeCell ref="B1661:B1665"/>
    <mergeCell ref="F1661:F1665"/>
    <mergeCell ref="G1661:G1665"/>
    <mergeCell ref="B1666:B1670"/>
    <mergeCell ref="F1666:F1670"/>
    <mergeCell ref="G1666:G1670"/>
    <mergeCell ref="B1671:B1675"/>
    <mergeCell ref="F1671:F1675"/>
    <mergeCell ref="G1671:G1675"/>
    <mergeCell ref="A1646:A1650"/>
    <mergeCell ref="F1651:F1655"/>
    <mergeCell ref="G1651:G1655"/>
    <mergeCell ref="H1651:I1655"/>
    <mergeCell ref="A1656:A1660"/>
    <mergeCell ref="H1656:I1660"/>
    <mergeCell ref="G1711:G1715"/>
    <mergeCell ref="H1711:I1715"/>
    <mergeCell ref="A1716:A1720"/>
    <mergeCell ref="B1716:B1720"/>
    <mergeCell ref="F1716:F1720"/>
    <mergeCell ref="G1716:G1720"/>
    <mergeCell ref="H1716:I1720"/>
    <mergeCell ref="H1701:I1705"/>
    <mergeCell ref="A1661:A1665"/>
    <mergeCell ref="H1661:I1665"/>
    <mergeCell ref="A1666:A1670"/>
    <mergeCell ref="H1666:I1670"/>
    <mergeCell ref="A1671:A1675"/>
    <mergeCell ref="H1671:I1675"/>
    <mergeCell ref="F1676:F1680"/>
    <mergeCell ref="G1676:G1680"/>
    <mergeCell ref="H1676:I1680"/>
    <mergeCell ref="A1676:A1680"/>
    <mergeCell ref="B1676:B1680"/>
    <mergeCell ref="B1681:B1685"/>
    <mergeCell ref="F1681:F1685"/>
    <mergeCell ref="G1681:G1685"/>
    <mergeCell ref="H1681:I1685"/>
    <mergeCell ref="B1686:B1690"/>
    <mergeCell ref="F1686:F1690"/>
    <mergeCell ref="G1686:G1690"/>
    <mergeCell ref="H1686:I1690"/>
    <mergeCell ref="A1681:A1685"/>
    <mergeCell ref="A1686:A1690"/>
    <mergeCell ref="F1691:F1695"/>
    <mergeCell ref="G1691:G1695"/>
    <mergeCell ref="A1696:A1700"/>
    <mergeCell ref="F1696:F1700"/>
    <mergeCell ref="G1696:G1700"/>
    <mergeCell ref="H1696:I1700"/>
    <mergeCell ref="B1701:B1705"/>
    <mergeCell ref="H1736:I1736"/>
    <mergeCell ref="A1737:A1741"/>
    <mergeCell ref="B1737:B1741"/>
    <mergeCell ref="F1737:F1741"/>
    <mergeCell ref="G1737:G1741"/>
    <mergeCell ref="H1737:I1741"/>
    <mergeCell ref="H1742:I1742"/>
    <mergeCell ref="A1743:A1747"/>
    <mergeCell ref="B1743:B1747"/>
    <mergeCell ref="F1743:F1747"/>
    <mergeCell ref="G1743:G1747"/>
    <mergeCell ref="H1743:I1747"/>
    <mergeCell ref="A1728:I1728"/>
    <mergeCell ref="H1730:I1730"/>
    <mergeCell ref="A1731:A1735"/>
    <mergeCell ref="B1731:B1735"/>
    <mergeCell ref="A1721:B1725"/>
    <mergeCell ref="A1706:A1710"/>
    <mergeCell ref="A1711:A1715"/>
    <mergeCell ref="F1721:F1725"/>
    <mergeCell ref="G1721:G1725"/>
    <mergeCell ref="H1721:I1725"/>
    <mergeCell ref="B1706:B1710"/>
    <mergeCell ref="F1706:F1710"/>
    <mergeCell ref="G1706:G1710"/>
    <mergeCell ref="H1706:I1710"/>
    <mergeCell ref="B1711:B1715"/>
    <mergeCell ref="F1711:F1715"/>
    <mergeCell ref="F1777:F1781"/>
    <mergeCell ref="G1777:G1781"/>
    <mergeCell ref="H1777:I1781"/>
    <mergeCell ref="H1759:I1759"/>
    <mergeCell ref="A1760:A1764"/>
    <mergeCell ref="B1760:B1764"/>
    <mergeCell ref="F1760:F1764"/>
    <mergeCell ref="G1760:G1764"/>
    <mergeCell ref="H1760:I1764"/>
    <mergeCell ref="H1765:I1765"/>
    <mergeCell ref="A1766:A1770"/>
    <mergeCell ref="B1766:B1770"/>
    <mergeCell ref="F1766:F1770"/>
    <mergeCell ref="G1766:G1770"/>
    <mergeCell ref="H1766:I1770"/>
    <mergeCell ref="A1748:A1752"/>
    <mergeCell ref="B1748:B1752"/>
    <mergeCell ref="H1748:I1748"/>
    <mergeCell ref="H1749:I1749"/>
    <mergeCell ref="H1750:I1750"/>
    <mergeCell ref="H1751:I1751"/>
    <mergeCell ref="H1752:I1752"/>
    <mergeCell ref="H1753:I1753"/>
    <mergeCell ref="A1754:A1758"/>
    <mergeCell ref="B1754:B1758"/>
    <mergeCell ref="F1754:F1758"/>
    <mergeCell ref="G1754:G1758"/>
    <mergeCell ref="H1754:I1758"/>
    <mergeCell ref="A1794:B1798"/>
    <mergeCell ref="H1794:I1794"/>
    <mergeCell ref="H1795:I1795"/>
    <mergeCell ref="H1796:I1796"/>
    <mergeCell ref="H1797:I1797"/>
    <mergeCell ref="H1798:I1798"/>
    <mergeCell ref="A1729:I1729"/>
    <mergeCell ref="F1731:F1735"/>
    <mergeCell ref="G1731:G1735"/>
    <mergeCell ref="H1731:I1735"/>
    <mergeCell ref="H1782:I1782"/>
    <mergeCell ref="A1783:A1787"/>
    <mergeCell ref="B1783:B1787"/>
    <mergeCell ref="F1783:F1787"/>
    <mergeCell ref="G1783:G1787"/>
    <mergeCell ref="H1783:I1787"/>
    <mergeCell ref="H1788:I1788"/>
    <mergeCell ref="A1789:A1793"/>
    <mergeCell ref="B1789:B1793"/>
    <mergeCell ref="F1789:F1793"/>
    <mergeCell ref="G1789:G1793"/>
    <mergeCell ref="H1789:I1793"/>
    <mergeCell ref="A1771:A1775"/>
    <mergeCell ref="B1771:B1775"/>
    <mergeCell ref="H1771:I1771"/>
    <mergeCell ref="H1772:I1772"/>
    <mergeCell ref="H1773:I1773"/>
    <mergeCell ref="H1774:I1774"/>
    <mergeCell ref="H1775:I1775"/>
    <mergeCell ref="H1776:I1776"/>
    <mergeCell ref="A1777:A1781"/>
    <mergeCell ref="B1777:B1781"/>
    <mergeCell ref="A2500:A2504"/>
    <mergeCell ref="B2500:B2504"/>
    <mergeCell ref="F2500:F2504"/>
    <mergeCell ref="G2500:G2504"/>
    <mergeCell ref="H2500:I2504"/>
    <mergeCell ref="A2505:A2509"/>
    <mergeCell ref="B2505:B2509"/>
    <mergeCell ref="F2505:F2509"/>
    <mergeCell ref="G2505:G2509"/>
    <mergeCell ref="H2505:I2509"/>
    <mergeCell ref="A2510:A2514"/>
    <mergeCell ref="B2510:B2514"/>
    <mergeCell ref="F2510:F2514"/>
    <mergeCell ref="G2510:G2514"/>
    <mergeCell ref="H2510:I2514"/>
    <mergeCell ref="A2487:I2487"/>
    <mergeCell ref="A2488:I2488"/>
    <mergeCell ref="H2489:I2489"/>
    <mergeCell ref="A2490:A2494"/>
    <mergeCell ref="B2490:B2494"/>
    <mergeCell ref="F2490:F2494"/>
    <mergeCell ref="G2490:G2494"/>
    <mergeCell ref="H2490:I2494"/>
    <mergeCell ref="A2495:A2499"/>
    <mergeCell ref="B2495:B2499"/>
    <mergeCell ref="F2495:F2499"/>
    <mergeCell ref="G2495:G2499"/>
    <mergeCell ref="H2495:I2499"/>
    <mergeCell ref="A2515:A2519"/>
    <mergeCell ref="B2515:B2519"/>
    <mergeCell ref="F2515:F2519"/>
    <mergeCell ref="G2515:G2519"/>
    <mergeCell ref="H2515:I2519"/>
    <mergeCell ref="A2550:B2554"/>
    <mergeCell ref="H2550:I2550"/>
    <mergeCell ref="H2551:I2551"/>
    <mergeCell ref="H2552:I2552"/>
    <mergeCell ref="H2553:I2553"/>
    <mergeCell ref="H2554:I2554"/>
    <mergeCell ref="A2520:A2524"/>
    <mergeCell ref="B2520:B2524"/>
    <mergeCell ref="F2520:F2524"/>
    <mergeCell ref="G2520:G2524"/>
    <mergeCell ref="H2520:I2524"/>
    <mergeCell ref="A2525:A2529"/>
    <mergeCell ref="B2525:B2529"/>
    <mergeCell ref="F2525:F2529"/>
    <mergeCell ref="G2525:G2529"/>
    <mergeCell ref="H2525:I2529"/>
    <mergeCell ref="A2530:A2534"/>
    <mergeCell ref="B2530:B2534"/>
    <mergeCell ref="F2530:F2534"/>
    <mergeCell ref="G2530:G2534"/>
    <mergeCell ref="H2530:I2534"/>
    <mergeCell ref="A2535:A2539"/>
    <mergeCell ref="B2535:B2539"/>
    <mergeCell ref="F2535:F2539"/>
    <mergeCell ref="G2535:G2539"/>
    <mergeCell ref="H2535:I2539"/>
    <mergeCell ref="A2540:A2544"/>
    <mergeCell ref="B2540:B2544"/>
    <mergeCell ref="F2540:F2544"/>
    <mergeCell ref="G2540:G2544"/>
    <mergeCell ref="H2540:I2544"/>
    <mergeCell ref="A2545:A2549"/>
    <mergeCell ref="B2545:B2549"/>
    <mergeCell ref="F2545:F2549"/>
    <mergeCell ref="G2545:G2549"/>
    <mergeCell ref="H2545:I2549"/>
    <mergeCell ref="A2806:I2806"/>
    <mergeCell ref="A2808:A2812"/>
    <mergeCell ref="B2808:B2812"/>
    <mergeCell ref="F2808:F2812"/>
    <mergeCell ref="G2808:G2812"/>
    <mergeCell ref="H2808:I2812"/>
    <mergeCell ref="A2813:A2817"/>
    <mergeCell ref="B2813:B2817"/>
    <mergeCell ref="F2813:F2817"/>
    <mergeCell ref="G2813:G2817"/>
    <mergeCell ref="H2813:I2817"/>
    <mergeCell ref="A2569:A2573"/>
    <mergeCell ref="B2569:B2573"/>
    <mergeCell ref="A2574:A2578"/>
    <mergeCell ref="B2574:B2578"/>
    <mergeCell ref="A2579:A2583"/>
    <mergeCell ref="B2579:B2583"/>
    <mergeCell ref="F2569:F2573"/>
    <mergeCell ref="G2569:G2573"/>
    <mergeCell ref="H2569:I2573"/>
    <mergeCell ref="A2559:A2563"/>
    <mergeCell ref="B2559:B2563"/>
    <mergeCell ref="A2564:A2568"/>
    <mergeCell ref="A2854:A2858"/>
    <mergeCell ref="B2854:B2858"/>
    <mergeCell ref="F2854:F2858"/>
    <mergeCell ref="G2854:G2858"/>
    <mergeCell ref="H2854:I2858"/>
    <mergeCell ref="A2818:A2822"/>
    <mergeCell ref="B2818:B2822"/>
    <mergeCell ref="F2818:F2822"/>
    <mergeCell ref="G2818:G2822"/>
    <mergeCell ref="H2818:I2822"/>
    <mergeCell ref="A2823:A2827"/>
    <mergeCell ref="B2823:B2827"/>
    <mergeCell ref="F2823:F2827"/>
    <mergeCell ref="G2823:G2827"/>
    <mergeCell ref="H2823:I2827"/>
    <mergeCell ref="A2828:A2832"/>
    <mergeCell ref="B2828:B2832"/>
    <mergeCell ref="F2828:F2832"/>
    <mergeCell ref="G2828:G2832"/>
    <mergeCell ref="H2828:I2832"/>
    <mergeCell ref="A2834:A2838"/>
    <mergeCell ref="B2834:B2838"/>
    <mergeCell ref="F2834:F2838"/>
    <mergeCell ref="G2834:G2838"/>
    <mergeCell ref="H2834:I2838"/>
    <mergeCell ref="G2890:G2894"/>
    <mergeCell ref="A2859:A2863"/>
    <mergeCell ref="B2859:B2863"/>
    <mergeCell ref="F2859:F2863"/>
    <mergeCell ref="G2859:G2863"/>
    <mergeCell ref="H2859:I2863"/>
    <mergeCell ref="H2833:I2833"/>
    <mergeCell ref="A2864:A2868"/>
    <mergeCell ref="B2864:B2868"/>
    <mergeCell ref="F2864:F2868"/>
    <mergeCell ref="G2864:G2868"/>
    <mergeCell ref="H2864:I2868"/>
    <mergeCell ref="H2869:I2869"/>
    <mergeCell ref="A2870:A2874"/>
    <mergeCell ref="B2870:B2874"/>
    <mergeCell ref="F2870:F2874"/>
    <mergeCell ref="G2870:G2874"/>
    <mergeCell ref="A2839:A2843"/>
    <mergeCell ref="B2839:B2843"/>
    <mergeCell ref="F2839:F2843"/>
    <mergeCell ref="G2839:G2843"/>
    <mergeCell ref="H2839:I2843"/>
    <mergeCell ref="A2844:A2848"/>
    <mergeCell ref="B2844:B2848"/>
    <mergeCell ref="F2844:F2848"/>
    <mergeCell ref="G2844:G2848"/>
    <mergeCell ref="H2844:I2848"/>
    <mergeCell ref="A2849:A2853"/>
    <mergeCell ref="B2849:B2853"/>
    <mergeCell ref="F2849:F2853"/>
    <mergeCell ref="G2849:G2853"/>
    <mergeCell ref="H2849:I2853"/>
    <mergeCell ref="A2895:A2899"/>
    <mergeCell ref="B2895:B2899"/>
    <mergeCell ref="F2895:F2899"/>
    <mergeCell ref="G2895:G2899"/>
    <mergeCell ref="H2890:I2894"/>
    <mergeCell ref="H2895:I2899"/>
    <mergeCell ref="A2900:A2904"/>
    <mergeCell ref="B2900:B2904"/>
    <mergeCell ref="F2900:F2904"/>
    <mergeCell ref="G2900:G2904"/>
    <mergeCell ref="H2900:I2904"/>
    <mergeCell ref="A2905:A2909"/>
    <mergeCell ref="B2905:B2909"/>
    <mergeCell ref="F2905:F2909"/>
    <mergeCell ref="G2905:G2909"/>
    <mergeCell ref="H2905:I2909"/>
    <mergeCell ref="A2875:A2879"/>
    <mergeCell ref="B2875:B2879"/>
    <mergeCell ref="F2875:F2879"/>
    <mergeCell ref="G2875:G2879"/>
    <mergeCell ref="A2880:A2884"/>
    <mergeCell ref="B2880:B2884"/>
    <mergeCell ref="F2880:F2884"/>
    <mergeCell ref="G2880:G2884"/>
    <mergeCell ref="A2885:A2889"/>
    <mergeCell ref="B2885:B2889"/>
    <mergeCell ref="F2885:F2889"/>
    <mergeCell ref="G2885:G2889"/>
    <mergeCell ref="H2870:I2889"/>
    <mergeCell ref="A2890:A2894"/>
    <mergeCell ref="B2890:B2894"/>
    <mergeCell ref="F2890:F2894"/>
    <mergeCell ref="A2910:A2914"/>
    <mergeCell ref="B2910:B2914"/>
    <mergeCell ref="F2910:F2914"/>
    <mergeCell ref="G2910:G2914"/>
    <mergeCell ref="H2910:I2914"/>
    <mergeCell ref="A2915:A2919"/>
    <mergeCell ref="B2915:B2919"/>
    <mergeCell ref="F2915:F2919"/>
    <mergeCell ref="G2915:G2919"/>
    <mergeCell ref="H2915:I2919"/>
    <mergeCell ref="A2920:A2924"/>
    <mergeCell ref="B2920:B2924"/>
    <mergeCell ref="F2920:F2924"/>
    <mergeCell ref="G2920:G2924"/>
    <mergeCell ref="H2920:I2924"/>
    <mergeCell ref="A2925:A2929"/>
    <mergeCell ref="B2925:B2929"/>
    <mergeCell ref="F2925:F2929"/>
    <mergeCell ref="G2925:G2929"/>
    <mergeCell ref="H2925:I2929"/>
    <mergeCell ref="G2930:G2934"/>
    <mergeCell ref="H2930:I2934"/>
    <mergeCell ref="A2935:A2939"/>
    <mergeCell ref="B2935:B2939"/>
    <mergeCell ref="F2935:F2939"/>
    <mergeCell ref="G2935:G2939"/>
    <mergeCell ref="H2935:I2939"/>
    <mergeCell ref="A2940:A2944"/>
    <mergeCell ref="B2940:B2944"/>
    <mergeCell ref="F2940:F2944"/>
    <mergeCell ref="G2940:G2944"/>
    <mergeCell ref="H2940:I2944"/>
    <mergeCell ref="A2945:A2949"/>
    <mergeCell ref="B2945:B2949"/>
    <mergeCell ref="F2945:F2949"/>
    <mergeCell ref="G2945:G2949"/>
    <mergeCell ref="H2945:I2949"/>
    <mergeCell ref="A2807:I2807"/>
    <mergeCell ref="A2950:B2954"/>
    <mergeCell ref="F2950:F2954"/>
    <mergeCell ref="G2950:G2954"/>
    <mergeCell ref="H2950:I2954"/>
    <mergeCell ref="A2060:I2060"/>
    <mergeCell ref="A2061:I2061"/>
    <mergeCell ref="H2062:I2062"/>
    <mergeCell ref="A2063:I2063"/>
    <mergeCell ref="A2065:A2069"/>
    <mergeCell ref="B2065:B2069"/>
    <mergeCell ref="F2065:F2069"/>
    <mergeCell ref="G2065:G2069"/>
    <mergeCell ref="H2065:I2069"/>
    <mergeCell ref="A2087:I2087"/>
    <mergeCell ref="A2111:A2115"/>
    <mergeCell ref="B2111:B2115"/>
    <mergeCell ref="F2111:F2115"/>
    <mergeCell ref="G2111:G2115"/>
    <mergeCell ref="H2111:I2115"/>
    <mergeCell ref="A2116:A2120"/>
    <mergeCell ref="B2116:B2120"/>
    <mergeCell ref="F2116:F2120"/>
    <mergeCell ref="G2116:G2120"/>
    <mergeCell ref="H2116:I2120"/>
    <mergeCell ref="A2292:A2296"/>
    <mergeCell ref="B2292:B2296"/>
    <mergeCell ref="F2292:F2296"/>
    <mergeCell ref="G2292:G2296"/>
    <mergeCell ref="A2930:A2934"/>
    <mergeCell ref="B2930:B2934"/>
    <mergeCell ref="F2930:F2934"/>
    <mergeCell ref="A2075:A2079"/>
    <mergeCell ref="B2075:B2079"/>
    <mergeCell ref="F2075:F2079"/>
    <mergeCell ref="G2075:G2079"/>
    <mergeCell ref="H2075:I2079"/>
    <mergeCell ref="A2086:I2086"/>
    <mergeCell ref="B2089:E2089"/>
    <mergeCell ref="B2090:E2090"/>
    <mergeCell ref="H2089:I2089"/>
    <mergeCell ref="A2091:A2095"/>
    <mergeCell ref="B2091:B2095"/>
    <mergeCell ref="F2091:F2095"/>
    <mergeCell ref="G2091:G2095"/>
    <mergeCell ref="H2091:I2095"/>
    <mergeCell ref="A2096:A2100"/>
    <mergeCell ref="B2096:B2100"/>
    <mergeCell ref="F2096:F2100"/>
    <mergeCell ref="G2096:G2100"/>
    <mergeCell ref="H2096:I2100"/>
    <mergeCell ref="A2101:A2105"/>
    <mergeCell ref="B2101:B2105"/>
    <mergeCell ref="F2101:F2105"/>
    <mergeCell ref="G2101:G2105"/>
    <mergeCell ref="H2101:I2105"/>
    <mergeCell ref="A2106:A2110"/>
    <mergeCell ref="B2106:B2110"/>
    <mergeCell ref="F2106:F2110"/>
    <mergeCell ref="G2106:G2110"/>
    <mergeCell ref="H2106:I2110"/>
    <mergeCell ref="A2121:A2125"/>
    <mergeCell ref="B2121:B2125"/>
    <mergeCell ref="F2121:F2125"/>
    <mergeCell ref="G2121:G2125"/>
    <mergeCell ref="H2121:I2125"/>
    <mergeCell ref="F2126:F2130"/>
    <mergeCell ref="G2126:G2130"/>
    <mergeCell ref="H2126:I2130"/>
    <mergeCell ref="A2135:A2139"/>
    <mergeCell ref="B2135:B2139"/>
    <mergeCell ref="F2135:F2139"/>
    <mergeCell ref="G2135:G2139"/>
    <mergeCell ref="H2135:I2139"/>
    <mergeCell ref="A2131:I2131"/>
    <mergeCell ref="A2126:B2130"/>
    <mergeCell ref="B2132:E2132"/>
    <mergeCell ref="B2134:E2134"/>
    <mergeCell ref="H2132:I2132"/>
    <mergeCell ref="H2134:I2134"/>
    <mergeCell ref="B2133:E2133"/>
    <mergeCell ref="H2133:I2133"/>
    <mergeCell ref="A2140:A2144"/>
    <mergeCell ref="B2140:B2144"/>
    <mergeCell ref="F2140:F2144"/>
    <mergeCell ref="G2140:G2144"/>
    <mergeCell ref="H2140:I2144"/>
    <mergeCell ref="A2145:A2149"/>
    <mergeCell ref="B2145:B2149"/>
    <mergeCell ref="F2145:F2149"/>
    <mergeCell ref="G2145:G2149"/>
    <mergeCell ref="H2145:I2149"/>
    <mergeCell ref="A2150:A2154"/>
    <mergeCell ref="B2150:B2154"/>
    <mergeCell ref="F2150:F2154"/>
    <mergeCell ref="G2150:G2154"/>
    <mergeCell ref="H2150:I2154"/>
    <mergeCell ref="A2155:A2159"/>
    <mergeCell ref="B2155:B2159"/>
    <mergeCell ref="F2155:F2159"/>
    <mergeCell ref="G2155:G2159"/>
    <mergeCell ref="H2155:I2159"/>
    <mergeCell ref="A2160:A2164"/>
    <mergeCell ref="B2160:B2164"/>
    <mergeCell ref="F2160:F2164"/>
    <mergeCell ref="G2160:G2164"/>
    <mergeCell ref="H2160:I2164"/>
    <mergeCell ref="A2165:A2169"/>
    <mergeCell ref="B2165:B2169"/>
    <mergeCell ref="F2165:F2169"/>
    <mergeCell ref="G2165:G2169"/>
    <mergeCell ref="H2165:I2169"/>
    <mergeCell ref="A2170:A2174"/>
    <mergeCell ref="B2170:B2174"/>
    <mergeCell ref="F2170:F2174"/>
    <mergeCell ref="G2170:G2174"/>
    <mergeCell ref="H2170:I2174"/>
    <mergeCell ref="A2175:A2179"/>
    <mergeCell ref="B2175:B2179"/>
    <mergeCell ref="F2175:F2179"/>
    <mergeCell ref="G2175:G2179"/>
    <mergeCell ref="H2175:I2179"/>
    <mergeCell ref="A2180:A2184"/>
    <mergeCell ref="B2180:B2184"/>
    <mergeCell ref="F2180:F2184"/>
    <mergeCell ref="G2180:G2184"/>
    <mergeCell ref="H2180:I2184"/>
    <mergeCell ref="A2185:A2189"/>
    <mergeCell ref="B2185:B2189"/>
    <mergeCell ref="F2185:F2189"/>
    <mergeCell ref="G2185:G2189"/>
    <mergeCell ref="H2185:I2189"/>
    <mergeCell ref="A2190:A2194"/>
    <mergeCell ref="B2190:B2194"/>
    <mergeCell ref="F2190:F2194"/>
    <mergeCell ref="G2190:G2194"/>
    <mergeCell ref="H2190:I2194"/>
    <mergeCell ref="A2195:A2199"/>
    <mergeCell ref="B2195:B2199"/>
    <mergeCell ref="F2195:F2199"/>
    <mergeCell ref="G2195:G2199"/>
    <mergeCell ref="H2195:I2199"/>
    <mergeCell ref="A2200:A2204"/>
    <mergeCell ref="B2200:B2204"/>
    <mergeCell ref="F2200:F2204"/>
    <mergeCell ref="G2200:G2204"/>
    <mergeCell ref="H2200:I2204"/>
    <mergeCell ref="G2242:G2246"/>
    <mergeCell ref="H2242:I2246"/>
    <mergeCell ref="A2205:A2209"/>
    <mergeCell ref="B2205:B2209"/>
    <mergeCell ref="F2205:F2209"/>
    <mergeCell ref="G2205:G2209"/>
    <mergeCell ref="H2205:I2209"/>
    <mergeCell ref="A2210:A2214"/>
    <mergeCell ref="B2210:B2214"/>
    <mergeCell ref="F2210:F2214"/>
    <mergeCell ref="G2210:G2214"/>
    <mergeCell ref="H2210:I2214"/>
    <mergeCell ref="A2215:A2219"/>
    <mergeCell ref="B2215:B2219"/>
    <mergeCell ref="F2215:F2219"/>
    <mergeCell ref="G2215:G2219"/>
    <mergeCell ref="H2215:I2219"/>
    <mergeCell ref="A2220:A2224"/>
    <mergeCell ref="B2220:B2224"/>
    <mergeCell ref="F2220:F2224"/>
    <mergeCell ref="G2220:G2224"/>
    <mergeCell ref="H2220:I2224"/>
    <mergeCell ref="H2247:I2251"/>
    <mergeCell ref="A2252:A2256"/>
    <mergeCell ref="B2252:B2256"/>
    <mergeCell ref="F2252:F2256"/>
    <mergeCell ref="G2252:G2256"/>
    <mergeCell ref="H2252:I2256"/>
    <mergeCell ref="A2257:A2261"/>
    <mergeCell ref="B2257:B2261"/>
    <mergeCell ref="F2257:F2261"/>
    <mergeCell ref="G2257:G2261"/>
    <mergeCell ref="H2257:I2261"/>
    <mergeCell ref="A2262:A2266"/>
    <mergeCell ref="B2262:B2266"/>
    <mergeCell ref="F2262:F2266"/>
    <mergeCell ref="G2262:G2266"/>
    <mergeCell ref="H2262:I2266"/>
    <mergeCell ref="A2225:A2229"/>
    <mergeCell ref="B2225:B2229"/>
    <mergeCell ref="F2225:F2229"/>
    <mergeCell ref="G2225:G2229"/>
    <mergeCell ref="H2225:I2229"/>
    <mergeCell ref="F2230:F2234"/>
    <mergeCell ref="G2230:G2234"/>
    <mergeCell ref="H2230:I2234"/>
    <mergeCell ref="A2237:A2241"/>
    <mergeCell ref="B2237:B2241"/>
    <mergeCell ref="F2237:F2241"/>
    <mergeCell ref="G2237:G2241"/>
    <mergeCell ref="H2237:I2241"/>
    <mergeCell ref="A2242:A2246"/>
    <mergeCell ref="B2242:B2246"/>
    <mergeCell ref="F2242:F2246"/>
    <mergeCell ref="H42:I46"/>
    <mergeCell ref="H47:I51"/>
    <mergeCell ref="A2287:A2291"/>
    <mergeCell ref="B2287:B2291"/>
    <mergeCell ref="F2287:F2291"/>
    <mergeCell ref="G2287:G2291"/>
    <mergeCell ref="H2287:I2291"/>
    <mergeCell ref="A2230:B2234"/>
    <mergeCell ref="A2267:A2271"/>
    <mergeCell ref="B2267:B2271"/>
    <mergeCell ref="F2267:F2271"/>
    <mergeCell ref="G2267:G2271"/>
    <mergeCell ref="H2267:I2271"/>
    <mergeCell ref="A2272:A2276"/>
    <mergeCell ref="B2272:B2276"/>
    <mergeCell ref="F2272:F2276"/>
    <mergeCell ref="G2272:G2276"/>
    <mergeCell ref="H2272:I2276"/>
    <mergeCell ref="A2277:A2281"/>
    <mergeCell ref="B2277:B2281"/>
    <mergeCell ref="F2277:F2281"/>
    <mergeCell ref="G2277:G2281"/>
    <mergeCell ref="H2277:I2281"/>
    <mergeCell ref="A2282:A2286"/>
    <mergeCell ref="B2282:B2286"/>
    <mergeCell ref="F2282:F2286"/>
    <mergeCell ref="G2282:G2286"/>
    <mergeCell ref="H2282:I2286"/>
    <mergeCell ref="A2247:A2251"/>
    <mergeCell ref="B2247:B2251"/>
    <mergeCell ref="F2247:F2251"/>
    <mergeCell ref="G2247:G2251"/>
    <mergeCell ref="G114:G118"/>
    <mergeCell ref="G119:G123"/>
    <mergeCell ref="G124:G128"/>
    <mergeCell ref="G129:G133"/>
    <mergeCell ref="G134:G138"/>
    <mergeCell ref="G139:G143"/>
    <mergeCell ref="G144:G148"/>
    <mergeCell ref="G149:G153"/>
    <mergeCell ref="G154:G158"/>
    <mergeCell ref="G159:G163"/>
    <mergeCell ref="F79:F83"/>
    <mergeCell ref="F84:F88"/>
    <mergeCell ref="F89:F93"/>
    <mergeCell ref="F94:F98"/>
    <mergeCell ref="F99:F103"/>
    <mergeCell ref="F104:F108"/>
    <mergeCell ref="F109:F113"/>
    <mergeCell ref="F114:F118"/>
    <mergeCell ref="F119:F123"/>
    <mergeCell ref="F124:F128"/>
    <mergeCell ref="F129:F133"/>
    <mergeCell ref="F134:F138"/>
    <mergeCell ref="F139:F143"/>
    <mergeCell ref="F144:F148"/>
    <mergeCell ref="F149:F153"/>
    <mergeCell ref="F154:F158"/>
    <mergeCell ref="F159:F163"/>
    <mergeCell ref="A73:B77"/>
    <mergeCell ref="F73:F77"/>
    <mergeCell ref="G73:G77"/>
    <mergeCell ref="H63:I67"/>
    <mergeCell ref="H68:I72"/>
    <mergeCell ref="H79:I83"/>
    <mergeCell ref="H84:I88"/>
    <mergeCell ref="H27:I31"/>
    <mergeCell ref="F22:F26"/>
    <mergeCell ref="G22:G26"/>
    <mergeCell ref="F27:F31"/>
    <mergeCell ref="G27:G31"/>
    <mergeCell ref="G37:G41"/>
    <mergeCell ref="G47:G51"/>
    <mergeCell ref="F32:F36"/>
    <mergeCell ref="F37:F41"/>
    <mergeCell ref="F42:F46"/>
    <mergeCell ref="F47:F51"/>
    <mergeCell ref="G32:G36"/>
    <mergeCell ref="G42:G46"/>
    <mergeCell ref="H32:I36"/>
    <mergeCell ref="H37:I41"/>
    <mergeCell ref="A2660:A2664"/>
    <mergeCell ref="F2660:F2664"/>
    <mergeCell ref="G2660:G2664"/>
    <mergeCell ref="H2660:I2664"/>
    <mergeCell ref="H164:I168"/>
    <mergeCell ref="H169:I173"/>
    <mergeCell ref="H174:I178"/>
    <mergeCell ref="F164:F168"/>
    <mergeCell ref="G164:G168"/>
    <mergeCell ref="F169:F173"/>
    <mergeCell ref="G169:G173"/>
    <mergeCell ref="F174:F178"/>
    <mergeCell ref="G174:G178"/>
    <mergeCell ref="F219:F223"/>
    <mergeCell ref="G219:G223"/>
    <mergeCell ref="H219:I223"/>
    <mergeCell ref="A57:B61"/>
    <mergeCell ref="F57:F61"/>
    <mergeCell ref="G57:G61"/>
    <mergeCell ref="H104:I108"/>
    <mergeCell ref="H109:I113"/>
    <mergeCell ref="H114:I118"/>
    <mergeCell ref="H119:I123"/>
    <mergeCell ref="H124:I128"/>
    <mergeCell ref="H129:I133"/>
    <mergeCell ref="H134:I138"/>
    <mergeCell ref="H139:I143"/>
    <mergeCell ref="H144:I148"/>
    <mergeCell ref="G94:G98"/>
    <mergeCell ref="G99:G103"/>
    <mergeCell ref="G104:G108"/>
    <mergeCell ref="G109:G113"/>
    <mergeCell ref="A2670:B2674"/>
    <mergeCell ref="F2670:F2674"/>
    <mergeCell ref="G2670:G2674"/>
    <mergeCell ref="H2670:I2674"/>
    <mergeCell ref="F2665:F2669"/>
    <mergeCell ref="G2665:G2669"/>
    <mergeCell ref="H2665:I2669"/>
    <mergeCell ref="A2640:A2644"/>
    <mergeCell ref="F2640:F2644"/>
    <mergeCell ref="G2640:G2644"/>
    <mergeCell ref="H2640:I2644"/>
    <mergeCell ref="A2650:A2654"/>
    <mergeCell ref="F2650:F2654"/>
    <mergeCell ref="G2650:G2654"/>
    <mergeCell ref="H2650:I2654"/>
    <mergeCell ref="A2665:B2669"/>
    <mergeCell ref="A2635:A2639"/>
    <mergeCell ref="B2635:B2639"/>
    <mergeCell ref="F2635:F2639"/>
    <mergeCell ref="G2635:G2639"/>
    <mergeCell ref="H2635:I2639"/>
    <mergeCell ref="A2645:A2649"/>
    <mergeCell ref="B2645:B2649"/>
    <mergeCell ref="F2645:F2649"/>
    <mergeCell ref="G2645:G2649"/>
    <mergeCell ref="H2645:I2649"/>
    <mergeCell ref="A2655:A2659"/>
    <mergeCell ref="B2655:B2659"/>
    <mergeCell ref="F2655:F2659"/>
    <mergeCell ref="G2655:G2659"/>
    <mergeCell ref="H2655:I2659"/>
  </mergeCells>
  <pageMargins left="0.39370078740157483" right="0.11811023622047245" top="0.15748031496062992" bottom="0.15748031496062992" header="0.11811023622047245" footer="0.11811023622047245"/>
  <pageSetup paperSize="9" scale="48" orientation="portrait" r:id="rId1"/>
  <headerFooter>
    <oddFooter>&amp;C&amp;P</oddFooter>
  </headerFooter>
  <rowBreaks count="30" manualBreakCount="30">
    <brk id="88" max="8" man="1"/>
    <brk id="282" max="8" man="1"/>
    <brk id="382" max="8" man="1"/>
    <brk id="473" max="8" man="1"/>
    <brk id="674" max="8" man="1"/>
    <brk id="770" max="8" man="1"/>
    <brk id="866" max="8" man="1"/>
    <brk id="965" max="8" man="1"/>
    <brk id="1063" max="8" man="1"/>
    <brk id="1152" max="8" man="1"/>
    <brk id="1222" max="8" man="1"/>
    <brk id="1323" max="8" man="1"/>
    <brk id="1424" max="8" man="1"/>
    <brk id="1515" max="8" man="1"/>
    <brk id="1605" max="8" man="1"/>
    <brk id="1700" max="8" man="1"/>
    <brk id="1776" max="8" man="1"/>
    <brk id="1852" max="8" man="1"/>
    <brk id="1940" max="8" man="1"/>
    <brk id="2033" max="8" man="1"/>
    <brk id="2115" max="8" man="1"/>
    <brk id="2199" max="8" man="1"/>
    <brk id="2291" max="8" man="1"/>
    <brk id="2386" max="8" man="1"/>
    <brk id="2476" max="8" man="1"/>
    <brk id="2568" max="8" man="1"/>
    <brk id="2654" max="8" man="1"/>
    <brk id="2736" max="8" man="1"/>
    <brk id="2827" max="8" man="1"/>
    <brk id="2919" max="8" man="1"/>
  </rowBreaks>
  <ignoredErrors>
    <ignoredError sqref="D817:E817 D1004:E1004 D2111:E2111 E832" formulaRange="1"/>
    <ignoredError sqref="F2132:G2134" numberStoredAsText="1"/>
  </ignoredErrors>
  <legacyDrawing r:id="rId2"/>
</worksheet>
</file>

<file path=xl/worksheets/sheet2.xml><?xml version="1.0" encoding="utf-8"?>
<worksheet xmlns="http://schemas.openxmlformats.org/spreadsheetml/2006/main" xmlns:r="http://schemas.openxmlformats.org/officeDocument/2006/relationships">
  <dimension ref="A1:G96"/>
  <sheetViews>
    <sheetView topLeftCell="A70" workbookViewId="0">
      <selection activeCell="E17" sqref="E17"/>
    </sheetView>
  </sheetViews>
  <sheetFormatPr defaultRowHeight="15"/>
  <cols>
    <col min="2" max="2" width="50.28515625" customWidth="1"/>
    <col min="3" max="3" width="19.140625" customWidth="1"/>
    <col min="4" max="4" width="18.5703125" customWidth="1"/>
    <col min="5" max="5" width="18.7109375" customWidth="1"/>
    <col min="6" max="6" width="13.140625" customWidth="1"/>
    <col min="7" max="7" width="13.85546875" customWidth="1"/>
  </cols>
  <sheetData>
    <row r="1" spans="1:7">
      <c r="B1" s="135"/>
      <c r="C1" s="133"/>
      <c r="D1" s="133"/>
      <c r="F1" s="638" t="s">
        <v>1128</v>
      </c>
      <c r="G1" s="638"/>
    </row>
    <row r="2" spans="1:7" ht="15" customHeight="1">
      <c r="A2" s="635">
        <v>1</v>
      </c>
      <c r="B2" s="340" t="s">
        <v>19</v>
      </c>
      <c r="C2" s="33" t="s">
        <v>7</v>
      </c>
      <c r="D2" s="189">
        <v>2194011.56</v>
      </c>
      <c r="E2" s="189">
        <v>1074896.55</v>
      </c>
      <c r="F2" s="185">
        <v>2190511.2000000002</v>
      </c>
      <c r="G2" s="185">
        <v>1074896.5</v>
      </c>
    </row>
    <row r="3" spans="1:7" ht="15" customHeight="1">
      <c r="A3" s="635"/>
      <c r="B3" s="340"/>
      <c r="C3" s="33" t="s">
        <v>8</v>
      </c>
      <c r="D3" s="189">
        <v>887679.59</v>
      </c>
      <c r="E3" s="189">
        <v>329510.78999999998</v>
      </c>
    </row>
    <row r="4" spans="1:7" ht="15" customHeight="1">
      <c r="A4" s="635"/>
      <c r="B4" s="340"/>
      <c r="C4" s="33" t="s">
        <v>9</v>
      </c>
      <c r="D4" s="189">
        <v>1286630.99</v>
      </c>
      <c r="E4" s="189">
        <v>738027.19</v>
      </c>
    </row>
    <row r="5" spans="1:7" ht="15" customHeight="1">
      <c r="A5" s="635"/>
      <c r="B5" s="340"/>
      <c r="C5" s="33" t="s">
        <v>10</v>
      </c>
      <c r="D5" s="189">
        <v>19700.62</v>
      </c>
      <c r="E5" s="189">
        <v>7358.57</v>
      </c>
    </row>
    <row r="6" spans="1:7" ht="15" customHeight="1">
      <c r="A6" s="635"/>
      <c r="B6" s="340"/>
      <c r="C6" s="33" t="s">
        <v>11</v>
      </c>
      <c r="D6" s="189"/>
      <c r="E6" s="189"/>
    </row>
    <row r="7" spans="1:7" ht="15" customHeight="1">
      <c r="A7" s="635">
        <v>2</v>
      </c>
      <c r="B7" s="340" t="s">
        <v>163</v>
      </c>
      <c r="C7" s="33" t="s">
        <v>7</v>
      </c>
      <c r="D7" s="189">
        <v>322380</v>
      </c>
      <c r="E7" s="189">
        <v>137070.20000000001</v>
      </c>
      <c r="F7" s="185">
        <v>328970.59999999998</v>
      </c>
      <c r="G7" s="185">
        <v>137070.70000000001</v>
      </c>
    </row>
    <row r="8" spans="1:7" ht="15" customHeight="1">
      <c r="A8" s="635"/>
      <c r="B8" s="340"/>
      <c r="C8" s="33" t="s">
        <v>8</v>
      </c>
      <c r="D8" s="189">
        <v>322380</v>
      </c>
      <c r="E8" s="189">
        <v>136344.63</v>
      </c>
    </row>
    <row r="9" spans="1:7" ht="15" customHeight="1">
      <c r="A9" s="635"/>
      <c r="B9" s="340"/>
      <c r="C9" s="33" t="s">
        <v>9</v>
      </c>
      <c r="D9" s="189"/>
      <c r="E9" s="189">
        <v>36.5</v>
      </c>
    </row>
    <row r="10" spans="1:7" ht="15" customHeight="1">
      <c r="A10" s="635"/>
      <c r="B10" s="340"/>
      <c r="C10" s="33" t="s">
        <v>10</v>
      </c>
      <c r="D10" s="189"/>
      <c r="E10" s="189">
        <v>689.07</v>
      </c>
    </row>
    <row r="11" spans="1:7" ht="15" customHeight="1">
      <c r="A11" s="635"/>
      <c r="B11" s="340"/>
      <c r="C11" s="33" t="s">
        <v>11</v>
      </c>
      <c r="D11" s="189"/>
      <c r="E11" s="189"/>
    </row>
    <row r="12" spans="1:7" ht="16.5">
      <c r="A12" s="635">
        <v>3</v>
      </c>
      <c r="B12" s="340" t="s">
        <v>198</v>
      </c>
      <c r="C12" s="33" t="s">
        <v>7</v>
      </c>
      <c r="D12" s="189">
        <v>96836.71</v>
      </c>
      <c r="E12" s="189">
        <v>53970.99</v>
      </c>
      <c r="F12" s="185">
        <v>52165.7</v>
      </c>
      <c r="G12" s="185">
        <v>26847.200000000001</v>
      </c>
    </row>
    <row r="13" spans="1:7" ht="16.5" customHeight="1">
      <c r="A13" s="635"/>
      <c r="B13" s="340"/>
      <c r="C13" s="33" t="s">
        <v>8</v>
      </c>
      <c r="D13" s="189">
        <v>26868.41</v>
      </c>
      <c r="E13" s="189">
        <v>10685.62</v>
      </c>
      <c r="F13" s="631" t="s">
        <v>1213</v>
      </c>
      <c r="G13" s="632"/>
    </row>
    <row r="14" spans="1:7" ht="16.5" customHeight="1">
      <c r="A14" s="635"/>
      <c r="B14" s="340"/>
      <c r="C14" s="33" t="s">
        <v>9</v>
      </c>
      <c r="D14" s="189">
        <v>25414.6</v>
      </c>
      <c r="E14" s="189">
        <v>16161.45</v>
      </c>
      <c r="F14" s="633"/>
      <c r="G14" s="634"/>
    </row>
    <row r="15" spans="1:7" ht="16.5">
      <c r="A15" s="635"/>
      <c r="B15" s="340"/>
      <c r="C15" s="33" t="s">
        <v>10</v>
      </c>
      <c r="D15" s="189">
        <v>0</v>
      </c>
      <c r="E15" s="189">
        <v>0</v>
      </c>
    </row>
    <row r="16" spans="1:7" ht="16.5">
      <c r="A16" s="635"/>
      <c r="B16" s="340"/>
      <c r="C16" s="33" t="s">
        <v>11</v>
      </c>
      <c r="D16" s="189">
        <v>44553.7</v>
      </c>
      <c r="E16" s="189">
        <v>27123.91</v>
      </c>
    </row>
    <row r="17" spans="1:7" ht="16.5">
      <c r="A17" s="636">
        <v>4</v>
      </c>
      <c r="B17" s="637" t="s">
        <v>444</v>
      </c>
      <c r="C17" s="188" t="s">
        <v>7</v>
      </c>
      <c r="D17" s="189">
        <v>4251.7</v>
      </c>
      <c r="E17" s="189">
        <v>0</v>
      </c>
    </row>
    <row r="18" spans="1:7" ht="16.5">
      <c r="A18" s="636"/>
      <c r="B18" s="637"/>
      <c r="C18" s="188" t="s">
        <v>8</v>
      </c>
      <c r="D18" s="189">
        <v>670.5</v>
      </c>
      <c r="E18" s="189">
        <v>0</v>
      </c>
    </row>
    <row r="19" spans="1:7" ht="16.5">
      <c r="A19" s="636"/>
      <c r="B19" s="637"/>
      <c r="C19" s="188" t="s">
        <v>9</v>
      </c>
      <c r="D19" s="189">
        <v>3581.2</v>
      </c>
      <c r="E19" s="189">
        <v>0</v>
      </c>
    </row>
    <row r="20" spans="1:7" ht="16.5">
      <c r="A20" s="636"/>
      <c r="B20" s="637"/>
      <c r="C20" s="188" t="s">
        <v>10</v>
      </c>
      <c r="D20" s="189"/>
      <c r="E20" s="189"/>
    </row>
    <row r="21" spans="1:7" ht="16.5">
      <c r="A21" s="636"/>
      <c r="B21" s="637"/>
      <c r="C21" s="188" t="s">
        <v>11</v>
      </c>
      <c r="D21" s="189"/>
      <c r="E21" s="189"/>
    </row>
    <row r="22" spans="1:7" ht="16.5" customHeight="1">
      <c r="A22" s="636">
        <v>5</v>
      </c>
      <c r="B22" s="637" t="s">
        <v>1119</v>
      </c>
      <c r="C22" s="188" t="s">
        <v>7</v>
      </c>
      <c r="D22" s="189">
        <v>982683.1</v>
      </c>
      <c r="E22" s="189">
        <v>523096.7</v>
      </c>
    </row>
    <row r="23" spans="1:7" ht="16.5" customHeight="1">
      <c r="A23" s="636"/>
      <c r="B23" s="637"/>
      <c r="C23" s="188" t="s">
        <v>8</v>
      </c>
      <c r="D23" s="189">
        <v>26579.7</v>
      </c>
      <c r="E23" s="189">
        <v>12862.9</v>
      </c>
    </row>
    <row r="24" spans="1:7" ht="16.5" customHeight="1">
      <c r="A24" s="636"/>
      <c r="B24" s="637"/>
      <c r="C24" s="188" t="s">
        <v>9</v>
      </c>
      <c r="D24" s="189">
        <v>735027.5</v>
      </c>
      <c r="E24" s="189">
        <v>400704.6</v>
      </c>
    </row>
    <row r="25" spans="1:7" ht="16.5" customHeight="1">
      <c r="A25" s="636"/>
      <c r="B25" s="637"/>
      <c r="C25" s="188" t="s">
        <v>10</v>
      </c>
      <c r="D25" s="189">
        <v>221075.9</v>
      </c>
      <c r="E25" s="189">
        <v>109529.2</v>
      </c>
    </row>
    <row r="26" spans="1:7" ht="16.5" customHeight="1">
      <c r="A26" s="636"/>
      <c r="B26" s="637"/>
      <c r="C26" s="188" t="s">
        <v>11</v>
      </c>
      <c r="D26" s="189">
        <v>0</v>
      </c>
      <c r="E26" s="189">
        <v>0</v>
      </c>
    </row>
    <row r="27" spans="1:7" ht="16.5">
      <c r="A27" s="635">
        <v>6</v>
      </c>
      <c r="B27" s="340" t="s">
        <v>1120</v>
      </c>
      <c r="C27" s="33" t="s">
        <v>7</v>
      </c>
      <c r="D27" s="189">
        <v>264326.3</v>
      </c>
      <c r="E27" s="189">
        <v>109621.2</v>
      </c>
      <c r="F27" s="185">
        <v>242954.5</v>
      </c>
      <c r="G27" s="185">
        <v>108150.5</v>
      </c>
    </row>
    <row r="28" spans="1:7" ht="16.5" customHeight="1">
      <c r="A28" s="635"/>
      <c r="B28" s="340"/>
      <c r="C28" s="33" t="s">
        <v>8</v>
      </c>
      <c r="D28" s="189">
        <v>240854.39999999999</v>
      </c>
      <c r="E28" s="189">
        <v>108150.6</v>
      </c>
      <c r="F28" s="631" t="s">
        <v>1213</v>
      </c>
      <c r="G28" s="632"/>
    </row>
    <row r="29" spans="1:7" ht="16.5" customHeight="1">
      <c r="A29" s="635"/>
      <c r="B29" s="340"/>
      <c r="C29" s="33" t="s">
        <v>9</v>
      </c>
      <c r="D29" s="189">
        <v>2100</v>
      </c>
      <c r="E29" s="189">
        <v>513.1</v>
      </c>
      <c r="F29" s="633"/>
      <c r="G29" s="634"/>
    </row>
    <row r="30" spans="1:7" ht="16.5">
      <c r="A30" s="635"/>
      <c r="B30" s="340"/>
      <c r="C30" s="33" t="s">
        <v>10</v>
      </c>
      <c r="D30" s="189">
        <v>70</v>
      </c>
      <c r="E30" s="189">
        <v>0</v>
      </c>
    </row>
    <row r="31" spans="1:7" ht="16.5">
      <c r="A31" s="635"/>
      <c r="B31" s="340"/>
      <c r="C31" s="33" t="s">
        <v>11</v>
      </c>
      <c r="D31" s="189">
        <v>21301.9</v>
      </c>
      <c r="E31" s="189">
        <v>957.5</v>
      </c>
    </row>
    <row r="32" spans="1:7" ht="16.5">
      <c r="A32" s="635">
        <v>7</v>
      </c>
      <c r="B32" s="340" t="s">
        <v>1121</v>
      </c>
      <c r="C32" s="33" t="s">
        <v>7</v>
      </c>
      <c r="D32" s="187">
        <v>83581.8</v>
      </c>
      <c r="E32" s="187">
        <v>7054.3</v>
      </c>
      <c r="F32" s="185">
        <v>11095.1</v>
      </c>
      <c r="G32" s="185">
        <v>145.69999999999999</v>
      </c>
    </row>
    <row r="33" spans="1:7" ht="16.5">
      <c r="A33" s="635"/>
      <c r="B33" s="340"/>
      <c r="C33" s="33" t="s">
        <v>8</v>
      </c>
      <c r="D33" s="187">
        <v>9270.7999999999993</v>
      </c>
      <c r="E33" s="189">
        <v>145.72</v>
      </c>
    </row>
    <row r="34" spans="1:7" ht="16.5">
      <c r="A34" s="635"/>
      <c r="B34" s="340"/>
      <c r="C34" s="33" t="s">
        <v>9</v>
      </c>
      <c r="D34" s="187"/>
      <c r="E34" s="187"/>
    </row>
    <row r="35" spans="1:7" ht="16.5">
      <c r="A35" s="635"/>
      <c r="B35" s="340"/>
      <c r="C35" s="33" t="s">
        <v>10</v>
      </c>
      <c r="D35" s="187"/>
      <c r="E35" s="187"/>
    </row>
    <row r="36" spans="1:7" ht="16.5">
      <c r="A36" s="635"/>
      <c r="B36" s="340"/>
      <c r="C36" s="33" t="s">
        <v>11</v>
      </c>
      <c r="D36" s="187">
        <v>74311</v>
      </c>
      <c r="E36" s="187">
        <v>6908.58</v>
      </c>
    </row>
    <row r="37" spans="1:7" ht="16.5">
      <c r="A37" s="635">
        <v>8</v>
      </c>
      <c r="B37" s="340" t="s">
        <v>1122</v>
      </c>
      <c r="C37" s="33" t="s">
        <v>7</v>
      </c>
      <c r="D37" s="189">
        <v>21243.11</v>
      </c>
      <c r="E37" s="189">
        <v>9107.2999999999993</v>
      </c>
    </row>
    <row r="38" spans="1:7" ht="16.5">
      <c r="A38" s="635"/>
      <c r="B38" s="340"/>
      <c r="C38" s="33" t="s">
        <v>8</v>
      </c>
      <c r="D38" s="189">
        <v>1536.72</v>
      </c>
      <c r="E38" s="189">
        <v>462.5</v>
      </c>
    </row>
    <row r="39" spans="1:7" ht="16.5">
      <c r="A39" s="635"/>
      <c r="B39" s="340"/>
      <c r="C39" s="33" t="s">
        <v>9</v>
      </c>
      <c r="D39" s="189">
        <v>0</v>
      </c>
      <c r="E39" s="189">
        <v>0</v>
      </c>
    </row>
    <row r="40" spans="1:7" ht="16.5">
      <c r="A40" s="635"/>
      <c r="B40" s="340"/>
      <c r="C40" s="33" t="s">
        <v>10</v>
      </c>
      <c r="D40" s="189">
        <v>19706.39</v>
      </c>
      <c r="E40" s="189">
        <v>8644.7999999999993</v>
      </c>
    </row>
    <row r="41" spans="1:7" ht="16.5">
      <c r="A41" s="635"/>
      <c r="B41" s="340"/>
      <c r="C41" s="33" t="s">
        <v>11</v>
      </c>
      <c r="D41" s="189">
        <v>0</v>
      </c>
      <c r="E41" s="189">
        <v>0</v>
      </c>
    </row>
    <row r="42" spans="1:7" ht="16.5" customHeight="1">
      <c r="A42" s="636">
        <v>9</v>
      </c>
      <c r="B42" s="637" t="s">
        <v>1123</v>
      </c>
      <c r="C42" s="188" t="s">
        <v>7</v>
      </c>
      <c r="D42" s="189">
        <v>26789.67</v>
      </c>
      <c r="E42" s="189">
        <v>529.48</v>
      </c>
    </row>
    <row r="43" spans="1:7" ht="16.5" customHeight="1">
      <c r="A43" s="636"/>
      <c r="B43" s="637"/>
      <c r="C43" s="188" t="s">
        <v>8</v>
      </c>
      <c r="D43" s="189">
        <v>10709.67</v>
      </c>
      <c r="E43" s="189">
        <v>529.48</v>
      </c>
    </row>
    <row r="44" spans="1:7" ht="16.5" customHeight="1">
      <c r="A44" s="636"/>
      <c r="B44" s="637"/>
      <c r="C44" s="188" t="s">
        <v>9</v>
      </c>
      <c r="D44" s="189">
        <v>16080</v>
      </c>
      <c r="E44" s="189">
        <v>0</v>
      </c>
    </row>
    <row r="45" spans="1:7" ht="16.5" customHeight="1">
      <c r="A45" s="636"/>
      <c r="B45" s="637"/>
      <c r="C45" s="188" t="s">
        <v>10</v>
      </c>
      <c r="D45" s="189">
        <v>0</v>
      </c>
      <c r="E45" s="189">
        <v>0</v>
      </c>
    </row>
    <row r="46" spans="1:7" ht="16.5" customHeight="1">
      <c r="A46" s="636"/>
      <c r="B46" s="637"/>
      <c r="C46" s="188" t="s">
        <v>11</v>
      </c>
      <c r="D46" s="189">
        <v>0</v>
      </c>
      <c r="E46" s="189">
        <v>0</v>
      </c>
    </row>
    <row r="47" spans="1:7" ht="16.5">
      <c r="A47" s="635">
        <v>10</v>
      </c>
      <c r="B47" s="340" t="s">
        <v>1124</v>
      </c>
      <c r="C47" s="33" t="s">
        <v>7</v>
      </c>
      <c r="D47" s="190">
        <v>222116.78</v>
      </c>
      <c r="E47" s="190">
        <v>109548.77</v>
      </c>
      <c r="F47">
        <v>233159.14</v>
      </c>
      <c r="G47">
        <v>108842.8</v>
      </c>
    </row>
    <row r="48" spans="1:7" ht="16.5">
      <c r="A48" s="635"/>
      <c r="B48" s="340"/>
      <c r="C48" s="33" t="s">
        <v>8</v>
      </c>
      <c r="D48" s="190">
        <v>119740.78</v>
      </c>
      <c r="E48" s="190">
        <v>58198.55</v>
      </c>
    </row>
    <row r="49" spans="1:7" ht="16.5">
      <c r="A49" s="635"/>
      <c r="B49" s="340"/>
      <c r="C49" s="33" t="s">
        <v>9</v>
      </c>
      <c r="D49" s="190">
        <v>102376</v>
      </c>
      <c r="E49" s="190">
        <v>51350.22</v>
      </c>
    </row>
    <row r="50" spans="1:7" ht="16.5">
      <c r="A50" s="635"/>
      <c r="B50" s="340"/>
      <c r="C50" s="33" t="s">
        <v>10</v>
      </c>
      <c r="D50" s="190"/>
      <c r="E50" s="190"/>
    </row>
    <row r="51" spans="1:7" ht="16.5">
      <c r="A51" s="635"/>
      <c r="B51" s="340"/>
      <c r="C51" s="33" t="s">
        <v>11</v>
      </c>
      <c r="D51" s="190"/>
      <c r="E51" s="190"/>
    </row>
    <row r="52" spans="1:7" ht="16.5">
      <c r="A52" s="635">
        <v>11</v>
      </c>
      <c r="B52" s="340" t="s">
        <v>1125</v>
      </c>
      <c r="C52" s="33" t="s">
        <v>7</v>
      </c>
      <c r="D52" s="187">
        <v>384792.9</v>
      </c>
      <c r="E52" s="187">
        <v>92010.2</v>
      </c>
      <c r="F52">
        <v>398180.07799999998</v>
      </c>
      <c r="G52">
        <v>92527.16</v>
      </c>
    </row>
    <row r="53" spans="1:7" ht="16.5">
      <c r="A53" s="635"/>
      <c r="B53" s="340"/>
      <c r="C53" s="33" t="s">
        <v>8</v>
      </c>
      <c r="D53" s="187">
        <v>378768</v>
      </c>
      <c r="E53" s="187">
        <v>89567.6</v>
      </c>
    </row>
    <row r="54" spans="1:7" ht="16.5">
      <c r="A54" s="635"/>
      <c r="B54" s="340"/>
      <c r="C54" s="33" t="s">
        <v>9</v>
      </c>
      <c r="D54" s="187">
        <v>6024.9</v>
      </c>
      <c r="E54" s="187">
        <v>2442.6</v>
      </c>
    </row>
    <row r="55" spans="1:7" ht="16.5">
      <c r="A55" s="635"/>
      <c r="B55" s="340"/>
      <c r="C55" s="33" t="s">
        <v>10</v>
      </c>
      <c r="D55" s="187">
        <v>0</v>
      </c>
      <c r="E55" s="187">
        <v>0</v>
      </c>
    </row>
    <row r="56" spans="1:7" ht="16.5">
      <c r="A56" s="635"/>
      <c r="B56" s="340"/>
      <c r="C56" s="33" t="s">
        <v>11</v>
      </c>
      <c r="D56" s="187">
        <v>0</v>
      </c>
      <c r="E56" s="187">
        <v>0</v>
      </c>
    </row>
    <row r="57" spans="1:7" ht="16.5">
      <c r="A57" s="635">
        <v>12</v>
      </c>
      <c r="B57" s="340" t="s">
        <v>1126</v>
      </c>
      <c r="C57" s="33" t="s">
        <v>7</v>
      </c>
      <c r="D57" s="190">
        <v>123568.08</v>
      </c>
      <c r="E57" s="189">
        <v>2475.34</v>
      </c>
      <c r="F57" s="185">
        <v>124778.1</v>
      </c>
      <c r="G57" s="185"/>
    </row>
    <row r="58" spans="1:7" ht="16.5">
      <c r="A58" s="635"/>
      <c r="B58" s="340"/>
      <c r="C58" s="33" t="s">
        <v>8</v>
      </c>
      <c r="D58" s="190">
        <v>53393.09</v>
      </c>
      <c r="E58" s="189">
        <v>2121.54</v>
      </c>
    </row>
    <row r="59" spans="1:7" ht="16.5">
      <c r="A59" s="635"/>
      <c r="B59" s="340"/>
      <c r="C59" s="33" t="s">
        <v>9</v>
      </c>
      <c r="D59" s="190">
        <v>29484.95</v>
      </c>
      <c r="E59" s="189">
        <v>353.8</v>
      </c>
    </row>
    <row r="60" spans="1:7" ht="16.5">
      <c r="A60" s="635"/>
      <c r="B60" s="340"/>
      <c r="C60" s="33" t="s">
        <v>10</v>
      </c>
      <c r="D60" s="190">
        <v>40690.04</v>
      </c>
      <c r="E60" s="189">
        <v>0</v>
      </c>
    </row>
    <row r="61" spans="1:7" ht="16.5">
      <c r="A61" s="635"/>
      <c r="B61" s="340"/>
      <c r="C61" s="33" t="s">
        <v>11</v>
      </c>
      <c r="D61" s="190">
        <v>0</v>
      </c>
      <c r="E61" s="189">
        <v>0</v>
      </c>
    </row>
    <row r="62" spans="1:7" ht="16.5" customHeight="1">
      <c r="A62" s="636">
        <v>13</v>
      </c>
      <c r="B62" s="637" t="s">
        <v>1127</v>
      </c>
      <c r="C62" s="188" t="s">
        <v>7</v>
      </c>
      <c r="D62" s="189">
        <v>1.68</v>
      </c>
      <c r="E62" s="189">
        <v>0.19</v>
      </c>
    </row>
    <row r="63" spans="1:7" ht="16.5" customHeight="1">
      <c r="A63" s="636"/>
      <c r="B63" s="637"/>
      <c r="C63" s="188" t="s">
        <v>8</v>
      </c>
      <c r="D63" s="189">
        <v>1.68</v>
      </c>
      <c r="E63" s="189">
        <v>0.19</v>
      </c>
    </row>
    <row r="64" spans="1:7" ht="16.5" customHeight="1">
      <c r="A64" s="636"/>
      <c r="B64" s="637"/>
      <c r="C64" s="188" t="s">
        <v>9</v>
      </c>
      <c r="D64" s="189">
        <v>0</v>
      </c>
      <c r="E64" s="189">
        <v>0</v>
      </c>
    </row>
    <row r="65" spans="1:7" ht="16.5" customHeight="1">
      <c r="A65" s="636"/>
      <c r="B65" s="637"/>
      <c r="C65" s="188" t="s">
        <v>10</v>
      </c>
      <c r="D65" s="189">
        <v>0</v>
      </c>
      <c r="E65" s="189">
        <v>0</v>
      </c>
    </row>
    <row r="66" spans="1:7" ht="16.5" customHeight="1">
      <c r="A66" s="636"/>
      <c r="B66" s="637"/>
      <c r="C66" s="188" t="s">
        <v>11</v>
      </c>
      <c r="D66" s="189">
        <v>0</v>
      </c>
      <c r="E66" s="189">
        <v>0</v>
      </c>
    </row>
    <row r="67" spans="1:7" ht="16.5" customHeight="1">
      <c r="A67" s="636">
        <v>14</v>
      </c>
      <c r="B67" s="637" t="s">
        <v>1118</v>
      </c>
      <c r="C67" s="188" t="s">
        <v>7</v>
      </c>
      <c r="D67" s="189">
        <v>26279</v>
      </c>
      <c r="E67" s="189">
        <v>9798.4</v>
      </c>
    </row>
    <row r="68" spans="1:7" ht="16.5" customHeight="1">
      <c r="A68" s="636"/>
      <c r="B68" s="637"/>
      <c r="C68" s="188" t="s">
        <v>8</v>
      </c>
      <c r="D68" s="189">
        <v>26279</v>
      </c>
      <c r="E68" s="189">
        <v>9798.4</v>
      </c>
    </row>
    <row r="69" spans="1:7" ht="16.5" customHeight="1">
      <c r="A69" s="636"/>
      <c r="B69" s="637"/>
      <c r="C69" s="188" t="s">
        <v>9</v>
      </c>
      <c r="D69" s="189"/>
      <c r="E69" s="189"/>
    </row>
    <row r="70" spans="1:7" ht="16.5" customHeight="1">
      <c r="A70" s="636"/>
      <c r="B70" s="637"/>
      <c r="C70" s="188" t="s">
        <v>10</v>
      </c>
      <c r="D70" s="189"/>
      <c r="E70" s="189"/>
    </row>
    <row r="71" spans="1:7" ht="16.5" customHeight="1">
      <c r="A71" s="636"/>
      <c r="B71" s="637"/>
      <c r="C71" s="188" t="s">
        <v>11</v>
      </c>
      <c r="D71" s="189"/>
      <c r="E71" s="189"/>
    </row>
    <row r="72" spans="1:7" ht="16.5">
      <c r="A72" s="635">
        <v>15</v>
      </c>
      <c r="B72" s="340" t="s">
        <v>1117</v>
      </c>
      <c r="C72" s="33" t="s">
        <v>7</v>
      </c>
      <c r="D72" s="190">
        <v>2011</v>
      </c>
      <c r="E72" s="190">
        <v>153</v>
      </c>
      <c r="F72" s="185">
        <v>41624.800000000003</v>
      </c>
      <c r="G72" s="185">
        <v>13835.3</v>
      </c>
    </row>
    <row r="73" spans="1:7" ht="16.5">
      <c r="A73" s="635"/>
      <c r="B73" s="340"/>
      <c r="C73" s="33" t="s">
        <v>8</v>
      </c>
      <c r="D73" s="190">
        <v>2011</v>
      </c>
      <c r="E73" s="190">
        <v>153</v>
      </c>
    </row>
    <row r="74" spans="1:7" ht="16.5">
      <c r="A74" s="635"/>
      <c r="B74" s="340"/>
      <c r="C74" s="33" t="s">
        <v>9</v>
      </c>
      <c r="D74" s="190"/>
      <c r="E74" s="190"/>
    </row>
    <row r="75" spans="1:7" ht="16.5">
      <c r="A75" s="635"/>
      <c r="B75" s="340"/>
      <c r="C75" s="33" t="s">
        <v>10</v>
      </c>
      <c r="D75" s="190"/>
      <c r="E75" s="190"/>
    </row>
    <row r="76" spans="1:7" ht="16.5">
      <c r="A76" s="635"/>
      <c r="B76" s="340"/>
      <c r="C76" s="33" t="s">
        <v>11</v>
      </c>
      <c r="D76" s="190"/>
      <c r="E76" s="190"/>
    </row>
    <row r="77" spans="1:7" ht="16.5">
      <c r="A77" s="635">
        <v>16</v>
      </c>
      <c r="B77" s="340" t="s">
        <v>1110</v>
      </c>
      <c r="C77" s="33" t="s">
        <v>7</v>
      </c>
      <c r="D77" s="190">
        <v>5941</v>
      </c>
      <c r="E77" s="189">
        <v>2412</v>
      </c>
      <c r="F77" s="185">
        <v>13039.42</v>
      </c>
      <c r="G77" s="185"/>
    </row>
    <row r="78" spans="1:7" ht="16.5">
      <c r="A78" s="635"/>
      <c r="B78" s="340"/>
      <c r="C78" s="33" t="s">
        <v>8</v>
      </c>
      <c r="D78" s="190">
        <v>5941</v>
      </c>
      <c r="E78" s="189">
        <v>2412</v>
      </c>
    </row>
    <row r="79" spans="1:7" ht="16.5">
      <c r="A79" s="635"/>
      <c r="B79" s="340"/>
      <c r="C79" s="33" t="s">
        <v>9</v>
      </c>
      <c r="D79" s="190"/>
      <c r="E79" s="189"/>
    </row>
    <row r="80" spans="1:7" ht="16.5">
      <c r="A80" s="635"/>
      <c r="B80" s="340"/>
      <c r="C80" s="33" t="s">
        <v>10</v>
      </c>
      <c r="D80" s="190"/>
      <c r="E80" s="189"/>
    </row>
    <row r="81" spans="1:7" ht="16.5">
      <c r="A81" s="635"/>
      <c r="B81" s="340"/>
      <c r="C81" s="33" t="s">
        <v>11</v>
      </c>
      <c r="D81" s="190"/>
      <c r="E81" s="189"/>
    </row>
    <row r="82" spans="1:7" ht="16.5" customHeight="1">
      <c r="A82" s="636">
        <v>17</v>
      </c>
      <c r="B82" s="637" t="s">
        <v>963</v>
      </c>
      <c r="C82" s="188" t="s">
        <v>7</v>
      </c>
      <c r="D82" s="189">
        <v>123555</v>
      </c>
      <c r="E82" s="189">
        <v>52288</v>
      </c>
    </row>
    <row r="83" spans="1:7" ht="16.5" customHeight="1">
      <c r="A83" s="636"/>
      <c r="B83" s="637"/>
      <c r="C83" s="188" t="s">
        <v>8</v>
      </c>
      <c r="D83" s="189">
        <v>123555</v>
      </c>
      <c r="E83" s="189">
        <v>52288</v>
      </c>
    </row>
    <row r="84" spans="1:7" ht="16.5" customHeight="1">
      <c r="A84" s="636"/>
      <c r="B84" s="637"/>
      <c r="C84" s="188" t="s">
        <v>9</v>
      </c>
      <c r="D84" s="189"/>
      <c r="E84" s="189"/>
    </row>
    <row r="85" spans="1:7" ht="16.5" customHeight="1">
      <c r="A85" s="636"/>
      <c r="B85" s="637"/>
      <c r="C85" s="188" t="s">
        <v>10</v>
      </c>
      <c r="D85" s="189"/>
      <c r="E85" s="189"/>
    </row>
    <row r="86" spans="1:7" ht="16.5" customHeight="1">
      <c r="A86" s="636"/>
      <c r="B86" s="637"/>
      <c r="C86" s="188" t="s">
        <v>11</v>
      </c>
      <c r="D86" s="189"/>
      <c r="E86" s="189"/>
    </row>
    <row r="87" spans="1:7" ht="16.5">
      <c r="A87" s="635">
        <v>18</v>
      </c>
      <c r="B87" s="340" t="s">
        <v>960</v>
      </c>
      <c r="C87" s="33" t="s">
        <v>7</v>
      </c>
      <c r="D87" s="190">
        <v>7644</v>
      </c>
      <c r="E87" s="189">
        <v>1682</v>
      </c>
      <c r="F87" s="185">
        <v>8510</v>
      </c>
      <c r="G87" s="185"/>
    </row>
    <row r="88" spans="1:7" ht="16.5">
      <c r="A88" s="635"/>
      <c r="B88" s="340"/>
      <c r="C88" s="33" t="s">
        <v>8</v>
      </c>
      <c r="D88" s="190">
        <v>7644</v>
      </c>
      <c r="E88" s="189">
        <v>1682</v>
      </c>
    </row>
    <row r="89" spans="1:7" ht="16.5">
      <c r="A89" s="635"/>
      <c r="B89" s="340"/>
      <c r="C89" s="33" t="s">
        <v>9</v>
      </c>
      <c r="D89" s="190"/>
      <c r="E89" s="189"/>
    </row>
    <row r="90" spans="1:7" ht="16.5">
      <c r="A90" s="635"/>
      <c r="B90" s="340"/>
      <c r="C90" s="33" t="s">
        <v>10</v>
      </c>
      <c r="D90" s="190"/>
      <c r="E90" s="189"/>
    </row>
    <row r="91" spans="1:7" ht="16.5">
      <c r="A91" s="635"/>
      <c r="B91" s="340"/>
      <c r="C91" s="33" t="s">
        <v>11</v>
      </c>
      <c r="D91" s="190"/>
      <c r="E91" s="189"/>
    </row>
    <row r="92" spans="1:7" ht="16.5" customHeight="1">
      <c r="A92" s="636">
        <v>19</v>
      </c>
      <c r="B92" s="637" t="s">
        <v>965</v>
      </c>
      <c r="C92" s="188" t="s">
        <v>7</v>
      </c>
      <c r="D92" s="189">
        <v>13060.6</v>
      </c>
      <c r="E92" s="189">
        <v>1147.7</v>
      </c>
    </row>
    <row r="93" spans="1:7" ht="16.5" customHeight="1">
      <c r="A93" s="636"/>
      <c r="B93" s="637"/>
      <c r="C93" s="188" t="s">
        <v>8</v>
      </c>
      <c r="D93" s="189">
        <v>13060.6</v>
      </c>
      <c r="E93" s="189">
        <v>1147.7</v>
      </c>
    </row>
    <row r="94" spans="1:7" ht="16.5" customHeight="1">
      <c r="A94" s="636"/>
      <c r="B94" s="637"/>
      <c r="C94" s="188" t="s">
        <v>9</v>
      </c>
      <c r="D94" s="189"/>
      <c r="E94" s="189"/>
    </row>
    <row r="95" spans="1:7" ht="16.5" customHeight="1">
      <c r="A95" s="636"/>
      <c r="B95" s="637"/>
      <c r="C95" s="188" t="s">
        <v>10</v>
      </c>
      <c r="D95" s="189"/>
      <c r="E95" s="189"/>
    </row>
    <row r="96" spans="1:7" ht="16.5" customHeight="1">
      <c r="A96" s="636"/>
      <c r="B96" s="637"/>
      <c r="C96" s="188" t="s">
        <v>11</v>
      </c>
      <c r="D96" s="189"/>
      <c r="E96" s="189"/>
    </row>
  </sheetData>
  <mergeCells count="41">
    <mergeCell ref="F1:G1"/>
    <mergeCell ref="A87:A91"/>
    <mergeCell ref="B87:B91"/>
    <mergeCell ref="A92:A96"/>
    <mergeCell ref="B92:B96"/>
    <mergeCell ref="A72:A76"/>
    <mergeCell ref="B72:B76"/>
    <mergeCell ref="A77:A81"/>
    <mergeCell ref="B77:B81"/>
    <mergeCell ref="A82:A86"/>
    <mergeCell ref="B82:B86"/>
    <mergeCell ref="A57:A61"/>
    <mergeCell ref="B57:B61"/>
    <mergeCell ref="A62:A66"/>
    <mergeCell ref="B62:B66"/>
    <mergeCell ref="A67:A71"/>
    <mergeCell ref="B22:B26"/>
    <mergeCell ref="B27:B31"/>
    <mergeCell ref="B67:B71"/>
    <mergeCell ref="A42:A46"/>
    <mergeCell ref="B42:B46"/>
    <mergeCell ref="A47:A51"/>
    <mergeCell ref="B47:B51"/>
    <mergeCell ref="A52:A56"/>
    <mergeCell ref="B52:B56"/>
    <mergeCell ref="F13:G14"/>
    <mergeCell ref="F28:G29"/>
    <mergeCell ref="B32:B36"/>
    <mergeCell ref="B37:B41"/>
    <mergeCell ref="A2:A6"/>
    <mergeCell ref="A7:A11"/>
    <mergeCell ref="A12:A16"/>
    <mergeCell ref="A17:A21"/>
    <mergeCell ref="A22:A26"/>
    <mergeCell ref="A27:A31"/>
    <mergeCell ref="A32:A36"/>
    <mergeCell ref="A37:A41"/>
    <mergeCell ref="B2:B6"/>
    <mergeCell ref="B7:B11"/>
    <mergeCell ref="B12:B16"/>
    <mergeCell ref="B17:B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pokrovskaya_ev</dc:creator>
  <cp:lastModifiedBy>pokrovskaya_ev</cp:lastModifiedBy>
  <cp:lastPrinted>2015-08-07T06:56:10Z</cp:lastPrinted>
  <dcterms:created xsi:type="dcterms:W3CDTF">2015-06-24T05:12:04Z</dcterms:created>
  <dcterms:modified xsi:type="dcterms:W3CDTF">2015-08-07T06:56:11Z</dcterms:modified>
</cp:coreProperties>
</file>