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30" windowWidth="9705" windowHeight="9390"/>
  </bookViews>
  <sheets>
    <sheet name="Report" sheetId="1" r:id="rId1"/>
  </sheets>
  <definedNames>
    <definedName name="__bookmark_1">Report!$A$8:$D$64</definedName>
  </definedNames>
  <calcPr calcId="145621"/>
</workbook>
</file>

<file path=xl/calcChain.xml><?xml version="1.0" encoding="utf-8"?>
<calcChain xmlns="http://schemas.openxmlformats.org/spreadsheetml/2006/main">
  <c r="E51" i="1" l="1"/>
  <c r="E42" i="1"/>
  <c r="F17" i="1" l="1"/>
  <c r="F45" i="1" l="1"/>
  <c r="D16" i="1"/>
  <c r="E43" i="1" l="1"/>
  <c r="D43" i="1"/>
  <c r="F46" i="1"/>
  <c r="F44" i="1" l="1"/>
  <c r="E52" i="1" l="1"/>
  <c r="D52" i="1"/>
  <c r="E12" i="1" l="1"/>
  <c r="F61" i="1"/>
  <c r="F56" i="1"/>
  <c r="E55" i="1" l="1"/>
  <c r="E54" i="1" s="1"/>
  <c r="E39" i="1"/>
  <c r="E37" i="1"/>
  <c r="E29" i="1"/>
  <c r="E24" i="1"/>
  <c r="E20" i="1"/>
  <c r="E16" i="1"/>
  <c r="E14" i="1"/>
  <c r="E28" i="1" l="1"/>
  <c r="E11" i="1"/>
  <c r="F59" i="1"/>
  <c r="F57" i="1"/>
  <c r="F60" i="1"/>
  <c r="F58" i="1"/>
  <c r="F51" i="1"/>
  <c r="F50" i="1"/>
  <c r="F49" i="1"/>
  <c r="F48" i="1"/>
  <c r="F47" i="1"/>
  <c r="F42" i="1"/>
  <c r="F41" i="1"/>
  <c r="F40" i="1"/>
  <c r="F38" i="1"/>
  <c r="F36" i="1"/>
  <c r="F35" i="1"/>
  <c r="F34" i="1"/>
  <c r="F33" i="1"/>
  <c r="F32" i="1"/>
  <c r="F31" i="1"/>
  <c r="F26" i="1"/>
  <c r="F25" i="1"/>
  <c r="F23" i="1"/>
  <c r="F22" i="1"/>
  <c r="F19" i="1"/>
  <c r="F18" i="1"/>
  <c r="F15" i="1"/>
  <c r="D24" i="1"/>
  <c r="F24" i="1" s="1"/>
  <c r="D55" i="1"/>
  <c r="D54" i="1" l="1"/>
  <c r="F54" i="1" s="1"/>
  <c r="D39" i="1"/>
  <c r="F39" i="1" s="1"/>
  <c r="D14" i="1"/>
  <c r="F14" i="1" s="1"/>
  <c r="D20" i="1"/>
  <c r="F20" i="1" s="1"/>
  <c r="F21" i="1"/>
  <c r="F16" i="1"/>
  <c r="D37" i="1"/>
  <c r="F37" i="1" s="1"/>
  <c r="D29" i="1"/>
  <c r="F30" i="1"/>
  <c r="F43" i="1"/>
  <c r="F55" i="1"/>
  <c r="D12" i="1"/>
  <c r="F13" i="1"/>
  <c r="E10" i="1"/>
  <c r="E64" i="1" s="1"/>
  <c r="D11" i="1" l="1"/>
  <c r="F12" i="1"/>
  <c r="D28" i="1"/>
  <c r="F29" i="1"/>
  <c r="F28" i="1" l="1"/>
  <c r="D10" i="1"/>
  <c r="D64" i="1" s="1"/>
  <c r="F11" i="1"/>
  <c r="F64" i="1" l="1"/>
  <c r="F10" i="1"/>
</calcChain>
</file>

<file path=xl/sharedStrings.xml><?xml version="1.0" encoding="utf-8"?>
<sst xmlns="http://schemas.openxmlformats.org/spreadsheetml/2006/main" count="116" uniqueCount="116">
  <si>
    <t>Код бюджетной классификации РФ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</si>
  <si>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</si>
  <si>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</si>
  <si>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</si>
  <si>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</si>
  <si>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</si>
  <si>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</si>
  <si>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</si>
  <si>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</si>
  <si>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</si>
  <si>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</si>
  <si>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</si>
  <si>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</si>
  <si>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</si>
  <si>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</si>
  <si>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</si>
  <si>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</si>
  <si>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</si>
  <si>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</si>
  <si>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</si>
  <si>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</si>
  <si>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</si>
  <si>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</si>
  <si>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</si>
  <si>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</si>
  <si>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</si>
  <si>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</si>
  <si>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</si>
  <si>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</si>
  <si>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</si>
  <si>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</si>
  <si>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</si>
  <si>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</si>
  <si>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</si>
  <si>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</si>
  <si>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</si>
  <si>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</si>
  <si>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</si>
  <si>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</si>
  <si>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</si>
  <si>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</si>
  <si>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 И КОМПЕНСАЦИИ ЗАТРАТ ГОСУДАРСТВА</t>
  </si>
  <si>
    <t>Прочие доходы от оказания платных услуг (работ) получателями средств бюджетов городских округов</t>
  </si>
  <si>
    <t>Доходы, поступающие в порядке возмещения расходов, понесенных в связи с эксплуатацией имущества городских округов</t>
  </si>
  <si>
    <t>Прочие доходы от компенсации затрат бюджетов городских округов</t>
  </si>
  <si>
    <t>000 1 14 00000 00 0000 000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</si>
  <si>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</si>
  <si>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</si>
  <si>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</si>
  <si>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</si>
  <si>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</si>
  <si>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000 1 16 00000 00 0000 000</t>
  </si>
  <si>
    <t>ШТРАФЫ, САНКЦИИ, ВОЗМЕЩЕНИЕ УЩЕРБА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</si>
  <si>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</si>
  <si>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</si>
  <si>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</si>
  <si>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</si>
  <si>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бюджетам городских округов на выравнивание бюджетной обеспеченности из бюджета субъекта Российской Федерации</t>
  </si>
  <si>
    <t/>
  </si>
  <si>
    <t>НАЛОГОВЫЕ ДОХОДЫ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</si>
  <si>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</si>
  <si>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</si>
  <si>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</si>
  <si>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000 2 02 40000 00 0000 150</t>
  </si>
  <si>
    <t>Иные межбюдженые трансферты</t>
  </si>
  <si>
    <t>НЕНАЛОГОВЫЕ ДОХОДЫ</t>
  </si>
  <si>
    <t>000 1 13 01994 04 0000 130</t>
  </si>
  <si>
    <t>000 1 13 02064 04 0000 130</t>
  </si>
  <si>
    <t>000 1 13 02994 04 0000 130</t>
  </si>
  <si>
    <t>000 2 02 15001 04 0000 150</t>
  </si>
  <si>
    <t>000 1 14 02043 04 0000 410</t>
  </si>
  <si>
    <t>000 1 14 06012 04 0000 430</t>
  </si>
  <si>
    <t>000 1 14 06024 04 0000 430</t>
  </si>
  <si>
    <t>000 1 14 06312 04 0000 430</t>
  </si>
  <si>
    <t>000 1 06 06032 04 1000 110</t>
  </si>
  <si>
    <t>000 1 06 06042 04 1000 110</t>
  </si>
  <si>
    <t>000 1 06 01020 04 1000 110</t>
  </si>
  <si>
    <t>000 1 11 05012 04 0000 120</t>
  </si>
  <si>
    <t>000 1 11 05024 04 0000 120</t>
  </si>
  <si>
    <t>000 1 11 05034 04 0000 120</t>
  </si>
  <si>
    <t>000 1 11 05312 04 0000 120</t>
  </si>
  <si>
    <t>000 1 11 07014 04 0000 120</t>
  </si>
  <si>
    <t>ИТОГО ДОХОДОВ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</si>
  <si>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</si>
  <si>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>000 1 11 09044 04 0000 120</t>
  </si>
  <si>
    <t>(в рублях)</t>
  </si>
  <si>
    <t>000 1 11 09080 04 0000 120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</si>
  <si>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
</t>
  </si>
  <si>
    <t>000 2 02 19999 00 0000 150</t>
  </si>
  <si>
    <t>Прочие дотации</t>
  </si>
  <si>
    <t>000 2 07 04000 00 0000 150</t>
  </si>
  <si>
    <t>Прочие безвозмездные поступления в бюджеты городских округов</t>
  </si>
  <si>
    <t>182 1 05 02000 02 0000 110</t>
  </si>
  <si>
    <t xml:space="preserve">Единый  налог на вмененный доход для отдельных видов деятельности </t>
  </si>
  <si>
    <t>000 1 09 00000 00 0000 000</t>
  </si>
  <si>
    <t>ЗАДОЛЖЕННОСТЬ И ПЕРЕРАСЧЕТЫ ПО ОТМЕНЕННЫМ НАЛОГАМ, СБОРАМ И ИНЫМ ОБЯЗАТЕЛЬНЫМ ПЛАТЕЖАМ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</si>
  <si>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</si>
  <si>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000 1 14 02042 04 0000 440</t>
  </si>
  <si>
    <t xml:space="preserve">% исполнения 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</si>
  <si>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</si>
  <si>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</si>
  <si>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Исполнение</t>
  </si>
  <si>
    <t>000 1 17 00000 00 0000 000</t>
  </si>
  <si>
    <t>ПРОЧИЕ НЕНАЛОГОВЫЕ ДОХОДЫ</t>
  </si>
  <si>
    <t>000 1 17 01040 04 0000 180</t>
  </si>
  <si>
    <t>Невыясненные поступления, зачисляемые в бюджеты городских округов</t>
  </si>
  <si>
    <t xml:space="preserve">Приложение 1   
к решению Муниципального Совета   
городского округа город Рыбинск   
от_____________ №____________    
</t>
  </si>
  <si>
    <t>000 1 14 01040 04 0000 410</t>
  </si>
  <si>
    <t>Доходы от продажи квартир, находящихся в собственности городских округов</t>
  </si>
  <si>
    <t>000 2 18 04000 04 0000 150</t>
  </si>
  <si>
    <t>Доходы бюджетов городских округов от возврата организациями остатков субсидий прошлых лет</t>
  </si>
  <si>
    <t xml:space="preserve">Субвенции бюджетам бюджетной системы Российской Федерации </t>
  </si>
  <si>
    <t xml:space="preserve">2024 год                                              </t>
  </si>
  <si>
    <t xml:space="preserve">Исполнение доходов бюджета городского округа город Рыбинск Ярославской области в соответствии с классификацией  доходов бюджетов Российской Федерации  за 2024 год   
</t>
  </si>
  <si>
    <t>000 1 14 02042 04 0000 410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</si>
  <si>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основных средств по указанному имуществу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</si>
</sst>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12"/>
      <name val="Arial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2" applyNumberFormat="0" applyAlignment="0" applyProtection="0"/>
    <xf numFmtId="0" fontId="9" fillId="27" borderId="3" applyNumberFormat="0" applyAlignment="0" applyProtection="0"/>
    <xf numFmtId="0" fontId="10" fillId="27" borderId="2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28" borderId="8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31" borderId="9" applyNumberFormat="0" applyFont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32" borderId="0" applyNumberFormat="0" applyBorder="0" applyAlignment="0" applyProtection="0"/>
  </cellStyleXfs>
  <cellXfs count="33">
    <xf numFmtId="0" fontId="0" fillId="0" borderId="0" xfId="0"/>
    <xf numFmtId="0" fontId="3" fillId="0" borderId="0" xfId="0" applyNumberFormat="1" applyFont="1" applyFill="1" applyBorder="1" applyAlignment="1" applyProtection="1">
      <alignment horizontal="justify" vertical="top" wrapText="1"/>
    </xf>
    <xf numFmtId="0" fontId="0" fillId="0" borderId="0" xfId="0" applyFont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3" fillId="0" borderId="0" xfId="0" applyFont="1"/>
    <xf numFmtId="4" fontId="23" fillId="0" borderId="0" xfId="0" applyNumberFormat="1" applyFont="1"/>
    <xf numFmtId="0" fontId="3" fillId="0" borderId="0" xfId="0" applyNumberFormat="1" applyFont="1" applyFill="1" applyBorder="1" applyAlignment="1" applyProtection="1">
      <alignment horizontal="justify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4" fontId="24" fillId="0" borderId="1" xfId="0" applyNumberFormat="1" applyFont="1" applyFill="1" applyBorder="1" applyAlignment="1" applyProtection="1">
      <alignment horizontal="right" vertical="top" wrapText="1"/>
    </xf>
    <xf numFmtId="164" fontId="25" fillId="0" borderId="1" xfId="0" applyNumberFormat="1" applyFont="1" applyBorder="1" applyAlignment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4" fontId="5" fillId="0" borderId="1" xfId="0" applyNumberFormat="1" applyFont="1" applyFill="1" applyBorder="1" applyAlignment="1" applyProtection="1">
      <alignment horizontal="right" vertical="top" wrapText="1"/>
    </xf>
    <xf numFmtId="4" fontId="26" fillId="0" borderId="1" xfId="0" applyNumberFormat="1" applyFont="1" applyBorder="1" applyAlignment="1">
      <alignment horizontal="right" vertical="top"/>
    </xf>
    <xf numFmtId="164" fontId="26" fillId="0" borderId="1" xfId="0" applyNumberFormat="1" applyFont="1" applyBorder="1" applyAlignment="1">
      <alignment horizontal="right" vertical="top"/>
    </xf>
    <xf numFmtId="4" fontId="25" fillId="0" borderId="1" xfId="0" applyNumberFormat="1" applyFont="1" applyBorder="1" applyAlignment="1">
      <alignment horizontal="right" vertical="top"/>
    </xf>
    <xf numFmtId="0" fontId="27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justify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1" xfId="0" applyNumberFormat="1" applyFont="1" applyFill="1" applyBorder="1" applyAlignment="1" applyProtection="1">
      <alignment horizontal="left" vertical="top" wrapText="1"/>
    </xf>
    <xf numFmtId="0" fontId="5" fillId="0" borderId="12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Hyperlink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topLeftCell="A7" zoomScale="115" zoomScaleNormal="115" workbookViewId="0">
      <selection activeCell="F51" sqref="F51"/>
    </sheetView>
  </sheetViews>
  <sheetFormatPr defaultRowHeight="15" x14ac:dyDescent="0.25"/>
  <cols>
    <col min="1" max="1" width="28.140625" customWidth="1"/>
    <col min="2" max="2" width="43" customWidth="1"/>
    <col min="3" max="3" width="4.42578125" customWidth="1"/>
    <col min="4" max="4" width="16.85546875" customWidth="1"/>
    <col min="5" max="5" width="18" customWidth="1"/>
    <col min="6" max="6" width="7.85546875" customWidth="1"/>
  </cols>
  <sheetData>
    <row r="1" spans="1:6" ht="18" customHeight="1" x14ac:dyDescent="0.25">
      <c r="A1" s="23"/>
      <c r="B1" s="23"/>
      <c r="C1" s="25" t="s">
        <v>106</v>
      </c>
      <c r="D1" s="25"/>
      <c r="E1" s="25"/>
      <c r="F1" s="25"/>
    </row>
    <row r="2" spans="1:6" ht="18" customHeight="1" x14ac:dyDescent="0.25">
      <c r="A2" s="23"/>
      <c r="B2" s="23"/>
      <c r="C2" s="25"/>
      <c r="D2" s="25"/>
      <c r="E2" s="25"/>
      <c r="F2" s="25"/>
    </row>
    <row r="3" spans="1:6" ht="12.95" customHeight="1" x14ac:dyDescent="0.25">
      <c r="A3" s="23"/>
      <c r="B3" s="23"/>
      <c r="C3" s="25"/>
      <c r="D3" s="25"/>
      <c r="E3" s="25"/>
      <c r="F3" s="25"/>
    </row>
    <row r="4" spans="1:6" ht="29.25" customHeight="1" x14ac:dyDescent="0.25">
      <c r="A4" s="1"/>
      <c r="B4" s="1"/>
      <c r="C4" s="25"/>
      <c r="D4" s="25"/>
      <c r="E4" s="25"/>
      <c r="F4" s="25"/>
    </row>
    <row r="5" spans="1:6" ht="15.6" customHeight="1" x14ac:dyDescent="0.25">
      <c r="A5" s="7"/>
      <c r="B5" s="7"/>
      <c r="C5" s="8"/>
      <c r="D5" s="8"/>
      <c r="E5" s="8"/>
      <c r="F5" s="8"/>
    </row>
    <row r="6" spans="1:6" ht="39.950000000000003" customHeight="1" x14ac:dyDescent="0.25">
      <c r="A6" s="24" t="s">
        <v>113</v>
      </c>
      <c r="B6" s="24"/>
      <c r="C6" s="24"/>
      <c r="D6" s="24"/>
      <c r="E6" s="24"/>
      <c r="F6" s="24"/>
    </row>
    <row r="7" spans="1:6" ht="21" customHeight="1" x14ac:dyDescent="0.25">
      <c r="A7" s="3"/>
      <c r="B7" s="3"/>
      <c r="C7" s="3"/>
      <c r="E7" s="4" t="s">
        <v>85</v>
      </c>
    </row>
    <row r="8" spans="1:6" ht="18.75" customHeight="1" x14ac:dyDescent="0.25">
      <c r="A8" s="22" t="s">
        <v>0</v>
      </c>
      <c r="B8" s="22" t="s">
        <v>1</v>
      </c>
      <c r="C8" s="22"/>
      <c r="D8" s="22" t="s">
        <v>112</v>
      </c>
      <c r="E8" s="20" t="s">
        <v>101</v>
      </c>
      <c r="F8" s="21" t="s">
        <v>98</v>
      </c>
    </row>
    <row r="9" spans="1:6" ht="27.75" customHeight="1" x14ac:dyDescent="0.25">
      <c r="A9" s="22"/>
      <c r="B9" s="22"/>
      <c r="C9" s="22"/>
      <c r="D9" s="22"/>
      <c r="E9" s="20"/>
      <c r="F9" s="21"/>
    </row>
    <row r="10" spans="1:6" ht="32.25" customHeight="1" x14ac:dyDescent="0.25">
      <c r="A10" s="9" t="s">
        <v>2</v>
      </c>
      <c r="B10" s="26" t="s">
        <v>3</v>
      </c>
      <c r="C10" s="26"/>
      <c r="D10" s="10">
        <f>D11+D28</f>
        <v>2831649159</v>
      </c>
      <c r="E10" s="10">
        <f>E11+E28</f>
        <v>2783790605.5100002</v>
      </c>
      <c r="F10" s="11">
        <f>E10/D10*100</f>
        <v>98.309869944943983</v>
      </c>
    </row>
    <row r="11" spans="1:6" ht="19.5" customHeight="1" x14ac:dyDescent="0.25">
      <c r="A11" s="9"/>
      <c r="B11" s="26" t="s">
        <v>59</v>
      </c>
      <c r="C11" s="26"/>
      <c r="D11" s="10">
        <f>D12+D14+D16+D20+D24+D27</f>
        <v>2462427358</v>
      </c>
      <c r="E11" s="10">
        <f>E12+E14+E16+E20+E24+E27</f>
        <v>2437080590.5</v>
      </c>
      <c r="F11" s="11">
        <f t="shared" ref="F11:F64" si="0">E11/D11*100</f>
        <v>98.97065927985031</v>
      </c>
    </row>
    <row r="12" spans="1:6" ht="29.25" customHeight="1" x14ac:dyDescent="0.25">
      <c r="A12" s="9" t="s">
        <v>4</v>
      </c>
      <c r="B12" s="26" t="s">
        <v>5</v>
      </c>
      <c r="C12" s="26"/>
      <c r="D12" s="10">
        <f>D13</f>
        <v>2061125834</v>
      </c>
      <c r="E12" s="10">
        <f>E13</f>
        <v>2032066317.8099999</v>
      </c>
      <c r="F12" s="11">
        <f t="shared" si="0"/>
        <v>98.590114406862554</v>
      </c>
    </row>
    <row r="13" spans="1:6" ht="23.45" customHeight="1" x14ac:dyDescent="0.25">
      <c r="A13" s="12" t="s">
        <v>6</v>
      </c>
      <c r="B13" s="27" t="s">
        <v>7</v>
      </c>
      <c r="C13" s="27"/>
      <c r="D13" s="13">
        <v>2061125834</v>
      </c>
      <c r="E13" s="14">
        <v>2032066317.8099999</v>
      </c>
      <c r="F13" s="15">
        <f t="shared" si="0"/>
        <v>98.590114406862554</v>
      </c>
    </row>
    <row r="14" spans="1:6" ht="61.5" customHeight="1" x14ac:dyDescent="0.25">
      <c r="A14" s="9" t="s">
        <v>8</v>
      </c>
      <c r="B14" s="26" t="s">
        <v>9</v>
      </c>
      <c r="C14" s="26"/>
      <c r="D14" s="10">
        <f>D15</f>
        <v>18360081</v>
      </c>
      <c r="E14" s="10">
        <f>E15</f>
        <v>18387791.449999999</v>
      </c>
      <c r="F14" s="11">
        <f t="shared" si="0"/>
        <v>100.15092771104877</v>
      </c>
    </row>
    <row r="15" spans="1:6" ht="47.25" customHeight="1" x14ac:dyDescent="0.25">
      <c r="A15" s="12" t="s">
        <v>10</v>
      </c>
      <c r="B15" s="27" t="s">
        <v>11</v>
      </c>
      <c r="C15" s="27"/>
      <c r="D15" s="13">
        <v>18360081</v>
      </c>
      <c r="E15" s="14">
        <v>18387791.449999999</v>
      </c>
      <c r="F15" s="15">
        <f t="shared" si="0"/>
        <v>100.15092771104877</v>
      </c>
    </row>
    <row r="16" spans="1:6" ht="24.75" customHeight="1" x14ac:dyDescent="0.25">
      <c r="A16" s="9" t="s">
        <v>12</v>
      </c>
      <c r="B16" s="26" t="s">
        <v>13</v>
      </c>
      <c r="C16" s="26"/>
      <c r="D16" s="10">
        <f>D17+D18+D19</f>
        <v>50385925</v>
      </c>
      <c r="E16" s="10">
        <f>E17+E18+E19</f>
        <v>47541520.270000003</v>
      </c>
      <c r="F16" s="11">
        <f t="shared" si="0"/>
        <v>94.354763299473021</v>
      </c>
    </row>
    <row r="17" spans="1:6" ht="34.5" customHeight="1" x14ac:dyDescent="0.25">
      <c r="A17" s="12" t="s">
        <v>92</v>
      </c>
      <c r="B17" s="27" t="s">
        <v>93</v>
      </c>
      <c r="C17" s="27"/>
      <c r="D17" s="13">
        <v>749117</v>
      </c>
      <c r="E17" s="14">
        <v>751623.53</v>
      </c>
      <c r="F17" s="15">
        <f t="shared" si="0"/>
        <v>100.33459793330015</v>
      </c>
    </row>
    <row r="18" spans="1:6" ht="24" customHeight="1" x14ac:dyDescent="0.25">
      <c r="A18" s="12" t="s">
        <v>14</v>
      </c>
      <c r="B18" s="27" t="s">
        <v>15</v>
      </c>
      <c r="C18" s="27"/>
      <c r="D18" s="13">
        <v>2043808</v>
      </c>
      <c r="E18" s="14">
        <v>2043808.1</v>
      </c>
      <c r="F18" s="15">
        <f t="shared" si="0"/>
        <v>100.00000489282752</v>
      </c>
    </row>
    <row r="19" spans="1:6" ht="34.5" customHeight="1" x14ac:dyDescent="0.25">
      <c r="A19" s="12" t="s">
        <v>16</v>
      </c>
      <c r="B19" s="27" t="s">
        <v>17</v>
      </c>
      <c r="C19" s="27"/>
      <c r="D19" s="13">
        <v>47593000</v>
      </c>
      <c r="E19" s="14">
        <v>44746088.640000001</v>
      </c>
      <c r="F19" s="15">
        <f t="shared" si="0"/>
        <v>94.018214107116592</v>
      </c>
    </row>
    <row r="20" spans="1:6" ht="20.25" customHeight="1" x14ac:dyDescent="0.25">
      <c r="A20" s="9" t="s">
        <v>18</v>
      </c>
      <c r="B20" s="26" t="s">
        <v>19</v>
      </c>
      <c r="C20" s="26"/>
      <c r="D20" s="10">
        <f>D21+D22+D23</f>
        <v>278424597</v>
      </c>
      <c r="E20" s="10">
        <f>E21+E22+E23</f>
        <v>284977117.84999996</v>
      </c>
      <c r="F20" s="11">
        <f t="shared" si="0"/>
        <v>102.35342743443027</v>
      </c>
    </row>
    <row r="21" spans="1:6" ht="112.5" customHeight="1" x14ac:dyDescent="0.25">
      <c r="A21" s="12" t="s">
        <v>76</v>
      </c>
      <c r="B21" s="27" t="s">
        <v>20</v>
      </c>
      <c r="C21" s="27"/>
      <c r="D21" s="13">
        <v>115563000</v>
      </c>
      <c r="E21" s="14">
        <v>120786006.92</v>
      </c>
      <c r="F21" s="15">
        <f t="shared" si="0"/>
        <v>104.51961866687434</v>
      </c>
    </row>
    <row r="22" spans="1:6" ht="95.25" customHeight="1" x14ac:dyDescent="0.25">
      <c r="A22" s="12" t="s">
        <v>74</v>
      </c>
      <c r="B22" s="27" t="s">
        <v>21</v>
      </c>
      <c r="C22" s="27"/>
      <c r="D22" s="13">
        <v>132002990</v>
      </c>
      <c r="E22" s="14">
        <v>132546800.91</v>
      </c>
      <c r="F22" s="15">
        <f t="shared" si="0"/>
        <v>100.41196863040753</v>
      </c>
    </row>
    <row r="23" spans="1:6" ht="96" customHeight="1" x14ac:dyDescent="0.25">
      <c r="A23" s="12" t="s">
        <v>75</v>
      </c>
      <c r="B23" s="27" t="s">
        <v>22</v>
      </c>
      <c r="C23" s="27"/>
      <c r="D23" s="13">
        <v>30858607</v>
      </c>
      <c r="E23" s="14">
        <v>31644310.02</v>
      </c>
      <c r="F23" s="15">
        <f t="shared" si="0"/>
        <v>102.54613897510021</v>
      </c>
    </row>
    <row r="24" spans="1:6" ht="21" customHeight="1" x14ac:dyDescent="0.25">
      <c r="A24" s="9" t="s">
        <v>23</v>
      </c>
      <c r="B24" s="26" t="s">
        <v>24</v>
      </c>
      <c r="C24" s="26"/>
      <c r="D24" s="10">
        <f>D25+D26</f>
        <v>54130921</v>
      </c>
      <c r="E24" s="10">
        <f>E25+E26</f>
        <v>54108396.270000003</v>
      </c>
      <c r="F24" s="11">
        <f t="shared" si="0"/>
        <v>99.95838842276487</v>
      </c>
    </row>
    <row r="25" spans="1:6" ht="46.5" customHeight="1" x14ac:dyDescent="0.25">
      <c r="A25" s="12" t="s">
        <v>25</v>
      </c>
      <c r="B25" s="27" t="s">
        <v>26</v>
      </c>
      <c r="C25" s="27"/>
      <c r="D25" s="13">
        <v>53504421</v>
      </c>
      <c r="E25" s="14">
        <v>53441896.270000003</v>
      </c>
      <c r="F25" s="15">
        <f t="shared" si="0"/>
        <v>99.883141002497723</v>
      </c>
    </row>
    <row r="26" spans="1:6" ht="50.25" customHeight="1" x14ac:dyDescent="0.25">
      <c r="A26" s="12" t="s">
        <v>27</v>
      </c>
      <c r="B26" s="27" t="s">
        <v>28</v>
      </c>
      <c r="C26" s="27"/>
      <c r="D26" s="13">
        <v>626500</v>
      </c>
      <c r="E26" s="14">
        <v>666500</v>
      </c>
      <c r="F26" s="15">
        <f t="shared" si="0"/>
        <v>106.38467677573821</v>
      </c>
    </row>
    <row r="27" spans="1:6" ht="48.75" customHeight="1" x14ac:dyDescent="0.25">
      <c r="A27" s="9" t="s">
        <v>94</v>
      </c>
      <c r="B27" s="26" t="s">
        <v>95</v>
      </c>
      <c r="C27" s="26"/>
      <c r="D27" s="10">
        <v>0</v>
      </c>
      <c r="E27" s="16">
        <v>-553.15</v>
      </c>
      <c r="F27" s="11"/>
    </row>
    <row r="28" spans="1:6" ht="21.75" customHeight="1" x14ac:dyDescent="0.25">
      <c r="A28" s="17"/>
      <c r="B28" s="26" t="s">
        <v>65</v>
      </c>
      <c r="C28" s="26"/>
      <c r="D28" s="10">
        <f>D29+D37+D39+D43+D51+D52</f>
        <v>369221801</v>
      </c>
      <c r="E28" s="10">
        <f>E29+E37+E39+E43+E51+E52</f>
        <v>346710015.00999999</v>
      </c>
      <c r="F28" s="11">
        <f t="shared" si="0"/>
        <v>93.902909869073511</v>
      </c>
    </row>
    <row r="29" spans="1:6" ht="63.75" customHeight="1" x14ac:dyDescent="0.25">
      <c r="A29" s="9" t="s">
        <v>29</v>
      </c>
      <c r="B29" s="26" t="s">
        <v>30</v>
      </c>
      <c r="C29" s="26"/>
      <c r="D29" s="10">
        <f>SUM(D30:D36)</f>
        <v>248311492</v>
      </c>
      <c r="E29" s="10">
        <f>SUM(E30:E36)</f>
        <v>217385896.61999997</v>
      </c>
      <c r="F29" s="11">
        <f t="shared" si="0"/>
        <v>87.545644733994024</v>
      </c>
    </row>
    <row r="30" spans="1:6" ht="110.25" customHeight="1" x14ac:dyDescent="0.25">
      <c r="A30" s="12" t="s">
        <v>77</v>
      </c>
      <c r="B30" s="27" t="s">
        <v>31</v>
      </c>
      <c r="C30" s="27"/>
      <c r="D30" s="13">
        <v>129325060</v>
      </c>
      <c r="E30" s="14">
        <v>127752747.91</v>
      </c>
      <c r="F30" s="15">
        <f t="shared" si="0"/>
        <v>98.784217003262938</v>
      </c>
    </row>
    <row r="31" spans="1:6" ht="108" customHeight="1" x14ac:dyDescent="0.25">
      <c r="A31" s="12" t="s">
        <v>78</v>
      </c>
      <c r="B31" s="27" t="s">
        <v>32</v>
      </c>
      <c r="C31" s="27"/>
      <c r="D31" s="13">
        <v>26293926</v>
      </c>
      <c r="E31" s="14">
        <v>27493442.989999998</v>
      </c>
      <c r="F31" s="15">
        <f t="shared" si="0"/>
        <v>104.56195468869882</v>
      </c>
    </row>
    <row r="32" spans="1:6" ht="95.25" customHeight="1" x14ac:dyDescent="0.25">
      <c r="A32" s="12" t="s">
        <v>79</v>
      </c>
      <c r="B32" s="27" t="s">
        <v>33</v>
      </c>
      <c r="C32" s="27"/>
      <c r="D32" s="13">
        <v>8763200</v>
      </c>
      <c r="E32" s="14">
        <v>8765885.3800000008</v>
      </c>
      <c r="F32" s="15">
        <f t="shared" si="0"/>
        <v>100.03064382873836</v>
      </c>
    </row>
    <row r="33" spans="1:6" ht="157.5" customHeight="1" x14ac:dyDescent="0.25">
      <c r="A33" s="12" t="s">
        <v>80</v>
      </c>
      <c r="B33" s="27" t="s">
        <v>34</v>
      </c>
      <c r="C33" s="27"/>
      <c r="D33" s="13">
        <v>8100</v>
      </c>
      <c r="E33" s="14">
        <v>8477.81</v>
      </c>
      <c r="F33" s="15">
        <f t="shared" si="0"/>
        <v>104.66432098765432</v>
      </c>
    </row>
    <row r="34" spans="1:6" ht="81.75" customHeight="1" x14ac:dyDescent="0.25">
      <c r="A34" s="12" t="s">
        <v>81</v>
      </c>
      <c r="B34" s="27" t="s">
        <v>35</v>
      </c>
      <c r="C34" s="27"/>
      <c r="D34" s="13">
        <v>5471646</v>
      </c>
      <c r="E34" s="14">
        <v>5471622.3899999997</v>
      </c>
      <c r="F34" s="15">
        <f t="shared" si="0"/>
        <v>99.9995685027869</v>
      </c>
    </row>
    <row r="35" spans="1:6" ht="111.75" customHeight="1" x14ac:dyDescent="0.25">
      <c r="A35" s="12" t="s">
        <v>84</v>
      </c>
      <c r="B35" s="27" t="s">
        <v>83</v>
      </c>
      <c r="C35" s="27"/>
      <c r="D35" s="13">
        <v>70773360</v>
      </c>
      <c r="E35" s="14">
        <v>39989127.380000003</v>
      </c>
      <c r="F35" s="15">
        <f t="shared" si="0"/>
        <v>56.503078813836169</v>
      </c>
    </row>
    <row r="36" spans="1:6" ht="146.25" customHeight="1" x14ac:dyDescent="0.25">
      <c r="A36" s="12" t="s">
        <v>86</v>
      </c>
      <c r="B36" s="27" t="s">
        <v>87</v>
      </c>
      <c r="C36" s="32"/>
      <c r="D36" s="13">
        <v>7676200</v>
      </c>
      <c r="E36" s="14">
        <v>7904592.7599999998</v>
      </c>
      <c r="F36" s="15">
        <f t="shared" si="0"/>
        <v>102.97533623407415</v>
      </c>
    </row>
    <row r="37" spans="1:6" ht="32.25" customHeight="1" x14ac:dyDescent="0.25">
      <c r="A37" s="9" t="s">
        <v>36</v>
      </c>
      <c r="B37" s="26" t="s">
        <v>37</v>
      </c>
      <c r="C37" s="26"/>
      <c r="D37" s="10">
        <f>D38</f>
        <v>7402261</v>
      </c>
      <c r="E37" s="10">
        <f>E38</f>
        <v>7403175.2400000002</v>
      </c>
      <c r="F37" s="11">
        <f t="shared" si="0"/>
        <v>100.0123508209181</v>
      </c>
    </row>
    <row r="38" spans="1:6" ht="31.5" customHeight="1" x14ac:dyDescent="0.25">
      <c r="A38" s="12" t="s">
        <v>38</v>
      </c>
      <c r="B38" s="27" t="s">
        <v>39</v>
      </c>
      <c r="C38" s="27"/>
      <c r="D38" s="13">
        <v>7402261</v>
      </c>
      <c r="E38" s="14">
        <v>7403175.2400000002</v>
      </c>
      <c r="F38" s="15">
        <f t="shared" si="0"/>
        <v>100.0123508209181</v>
      </c>
    </row>
    <row r="39" spans="1:6" ht="30" customHeight="1" x14ac:dyDescent="0.25">
      <c r="A39" s="9" t="s">
        <v>40</v>
      </c>
      <c r="B39" s="26" t="s">
        <v>41</v>
      </c>
      <c r="C39" s="26"/>
      <c r="D39" s="10">
        <f>D40+D41+D42</f>
        <v>16875205</v>
      </c>
      <c r="E39" s="10">
        <f>E40+E41+E42</f>
        <v>27042429.309999999</v>
      </c>
      <c r="F39" s="11">
        <f t="shared" si="0"/>
        <v>160.24948621364896</v>
      </c>
    </row>
    <row r="40" spans="1:6" ht="48" customHeight="1" x14ac:dyDescent="0.25">
      <c r="A40" s="12" t="s">
        <v>66</v>
      </c>
      <c r="B40" s="27" t="s">
        <v>42</v>
      </c>
      <c r="C40" s="27"/>
      <c r="D40" s="13">
        <v>15183578</v>
      </c>
      <c r="E40" s="14">
        <v>15143015.6</v>
      </c>
      <c r="F40" s="15">
        <f t="shared" si="0"/>
        <v>99.732853481570686</v>
      </c>
    </row>
    <row r="41" spans="1:6" ht="45.75" customHeight="1" x14ac:dyDescent="0.25">
      <c r="A41" s="12" t="s">
        <v>67</v>
      </c>
      <c r="B41" s="27" t="s">
        <v>43</v>
      </c>
      <c r="C41" s="27"/>
      <c r="D41" s="13">
        <v>175954</v>
      </c>
      <c r="E41" s="14">
        <v>176554.11</v>
      </c>
      <c r="F41" s="15">
        <f t="shared" si="0"/>
        <v>100.34106073178218</v>
      </c>
    </row>
    <row r="42" spans="1:6" ht="33.75" customHeight="1" x14ac:dyDescent="0.25">
      <c r="A42" s="12" t="s">
        <v>68</v>
      </c>
      <c r="B42" s="27" t="s">
        <v>44</v>
      </c>
      <c r="C42" s="27"/>
      <c r="D42" s="13">
        <v>1515673</v>
      </c>
      <c r="E42" s="14">
        <f>1522950.73+10199908.87</f>
        <v>11722859.6</v>
      </c>
      <c r="F42" s="15">
        <f t="shared" si="0"/>
        <v>773.44253014997298</v>
      </c>
    </row>
    <row r="43" spans="1:6" ht="50.25" customHeight="1" x14ac:dyDescent="0.25">
      <c r="A43" s="9" t="s">
        <v>45</v>
      </c>
      <c r="B43" s="26" t="s">
        <v>46</v>
      </c>
      <c r="C43" s="26"/>
      <c r="D43" s="10">
        <f>SUM(D44:D50)</f>
        <v>87595278</v>
      </c>
      <c r="E43" s="10">
        <f>SUM(E44:E50)</f>
        <v>86547185.549999997</v>
      </c>
      <c r="F43" s="11">
        <f t="shared" si="0"/>
        <v>98.803482934319803</v>
      </c>
    </row>
    <row r="44" spans="1:6" ht="31.5" customHeight="1" x14ac:dyDescent="0.25">
      <c r="A44" s="12" t="s">
        <v>107</v>
      </c>
      <c r="B44" s="28" t="s">
        <v>108</v>
      </c>
      <c r="C44" s="29"/>
      <c r="D44" s="13">
        <v>1572940</v>
      </c>
      <c r="E44" s="13">
        <v>1572940</v>
      </c>
      <c r="F44" s="15">
        <f t="shared" si="0"/>
        <v>100</v>
      </c>
    </row>
    <row r="45" spans="1:6" ht="112.5" customHeight="1" x14ac:dyDescent="0.25">
      <c r="A45" s="19" t="s">
        <v>114</v>
      </c>
      <c r="B45" s="28" t="s">
        <v>115</v>
      </c>
      <c r="C45" s="29"/>
      <c r="D45" s="13">
        <v>270</v>
      </c>
      <c r="E45" s="13">
        <v>270</v>
      </c>
      <c r="F45" s="15">
        <f t="shared" si="0"/>
        <v>100</v>
      </c>
    </row>
    <row r="46" spans="1:6" ht="125.25" customHeight="1" x14ac:dyDescent="0.25">
      <c r="A46" s="12" t="s">
        <v>97</v>
      </c>
      <c r="B46" s="28" t="s">
        <v>96</v>
      </c>
      <c r="C46" s="29"/>
      <c r="D46" s="13">
        <v>585</v>
      </c>
      <c r="E46" s="13">
        <v>585</v>
      </c>
      <c r="F46" s="15">
        <f t="shared" si="0"/>
        <v>100</v>
      </c>
    </row>
    <row r="47" spans="1:6" ht="124.5" customHeight="1" x14ac:dyDescent="0.25">
      <c r="A47" s="12" t="s">
        <v>70</v>
      </c>
      <c r="B47" s="27" t="s">
        <v>47</v>
      </c>
      <c r="C47" s="27"/>
      <c r="D47" s="13">
        <v>26587700</v>
      </c>
      <c r="E47" s="14">
        <v>25620580.09</v>
      </c>
      <c r="F47" s="15">
        <f t="shared" si="0"/>
        <v>96.362528876134462</v>
      </c>
    </row>
    <row r="48" spans="1:6" ht="62.25" customHeight="1" x14ac:dyDescent="0.25">
      <c r="A48" s="12" t="s">
        <v>71</v>
      </c>
      <c r="B48" s="27" t="s">
        <v>48</v>
      </c>
      <c r="C48" s="27"/>
      <c r="D48" s="13">
        <v>36994937</v>
      </c>
      <c r="E48" s="14">
        <v>36937707.659999996</v>
      </c>
      <c r="F48" s="15">
        <f t="shared" si="0"/>
        <v>99.845304939970561</v>
      </c>
    </row>
    <row r="49" spans="1:6" ht="81" customHeight="1" x14ac:dyDescent="0.25">
      <c r="A49" s="12" t="s">
        <v>72</v>
      </c>
      <c r="B49" s="27" t="s">
        <v>49</v>
      </c>
      <c r="C49" s="27"/>
      <c r="D49" s="13">
        <v>12090750</v>
      </c>
      <c r="E49" s="14">
        <v>12011819.83</v>
      </c>
      <c r="F49" s="15">
        <f t="shared" si="0"/>
        <v>99.347185493042204</v>
      </c>
    </row>
    <row r="50" spans="1:6" ht="123.75" customHeight="1" x14ac:dyDescent="0.25">
      <c r="A50" s="12" t="s">
        <v>73</v>
      </c>
      <c r="B50" s="27" t="s">
        <v>50</v>
      </c>
      <c r="C50" s="27"/>
      <c r="D50" s="13">
        <v>10348096</v>
      </c>
      <c r="E50" s="14">
        <v>10403282.970000001</v>
      </c>
      <c r="F50" s="15">
        <f t="shared" si="0"/>
        <v>100.53330554722338</v>
      </c>
    </row>
    <row r="51" spans="1:6" ht="31.5" customHeight="1" x14ac:dyDescent="0.25">
      <c r="A51" s="9" t="s">
        <v>51</v>
      </c>
      <c r="B51" s="26" t="s">
        <v>52</v>
      </c>
      <c r="C51" s="26"/>
      <c r="D51" s="10">
        <v>9037565</v>
      </c>
      <c r="E51" s="16">
        <f>18515116.93-10199908.87</f>
        <v>8315208.0600000005</v>
      </c>
      <c r="F51" s="11">
        <f t="shared" si="0"/>
        <v>92.007172949793443</v>
      </c>
    </row>
    <row r="52" spans="1:6" ht="20.100000000000001" customHeight="1" x14ac:dyDescent="0.25">
      <c r="A52" s="9" t="s">
        <v>102</v>
      </c>
      <c r="B52" s="26" t="s">
        <v>103</v>
      </c>
      <c r="C52" s="26"/>
      <c r="D52" s="10">
        <f>D53</f>
        <v>0</v>
      </c>
      <c r="E52" s="10">
        <f>E53</f>
        <v>16120.23</v>
      </c>
      <c r="F52" s="11"/>
    </row>
    <row r="53" spans="1:6" ht="30" customHeight="1" x14ac:dyDescent="0.25">
      <c r="A53" s="12" t="s">
        <v>104</v>
      </c>
      <c r="B53" s="27" t="s">
        <v>105</v>
      </c>
      <c r="C53" s="27"/>
      <c r="D53" s="13">
        <v>0</v>
      </c>
      <c r="E53" s="14">
        <v>16120.23</v>
      </c>
      <c r="F53" s="15"/>
    </row>
    <row r="54" spans="1:6" ht="18.75" customHeight="1" x14ac:dyDescent="0.25">
      <c r="A54" s="9" t="s">
        <v>53</v>
      </c>
      <c r="B54" s="26" t="s">
        <v>54</v>
      </c>
      <c r="C54" s="26"/>
      <c r="D54" s="10">
        <f>D55+D61+D62+D63</f>
        <v>5687751007.6999998</v>
      </c>
      <c r="E54" s="10">
        <f>E55+E61+E62+E63</f>
        <v>5770146659.9699993</v>
      </c>
      <c r="F54" s="11">
        <f t="shared" si="0"/>
        <v>101.4486508315581</v>
      </c>
    </row>
    <row r="55" spans="1:6" ht="47.25" customHeight="1" x14ac:dyDescent="0.25">
      <c r="A55" s="12" t="s">
        <v>55</v>
      </c>
      <c r="B55" s="27" t="s">
        <v>56</v>
      </c>
      <c r="C55" s="27"/>
      <c r="D55" s="13">
        <f>D58+D59+D60+D56+D57</f>
        <v>5684276468</v>
      </c>
      <c r="E55" s="13">
        <f>E58+E59+E60+E56+E57</f>
        <v>5768113273.2200003</v>
      </c>
      <c r="F55" s="15">
        <f t="shared" si="0"/>
        <v>101.47488964852369</v>
      </c>
    </row>
    <row r="56" spans="1:6" ht="51.75" customHeight="1" x14ac:dyDescent="0.25">
      <c r="A56" s="12" t="s">
        <v>69</v>
      </c>
      <c r="B56" s="27" t="s">
        <v>57</v>
      </c>
      <c r="C56" s="27"/>
      <c r="D56" s="13">
        <v>222031000</v>
      </c>
      <c r="E56" s="14">
        <v>222031000</v>
      </c>
      <c r="F56" s="15">
        <f t="shared" si="0"/>
        <v>100</v>
      </c>
    </row>
    <row r="57" spans="1:6" ht="18.75" customHeight="1" x14ac:dyDescent="0.25">
      <c r="A57" s="12" t="s">
        <v>88</v>
      </c>
      <c r="B57" s="27" t="s">
        <v>89</v>
      </c>
      <c r="C57" s="31"/>
      <c r="D57" s="13">
        <v>316439688</v>
      </c>
      <c r="E57" s="14">
        <v>319735364</v>
      </c>
      <c r="F57" s="15">
        <f t="shared" si="0"/>
        <v>101.04148630054269</v>
      </c>
    </row>
    <row r="58" spans="1:6" ht="50.25" customHeight="1" x14ac:dyDescent="0.25">
      <c r="A58" s="12" t="s">
        <v>60</v>
      </c>
      <c r="B58" s="27" t="s">
        <v>61</v>
      </c>
      <c r="C58" s="27"/>
      <c r="D58" s="13">
        <v>2091504922</v>
      </c>
      <c r="E58" s="14">
        <v>2209938291.96</v>
      </c>
      <c r="F58" s="15">
        <f t="shared" si="0"/>
        <v>105.66259102305857</v>
      </c>
    </row>
    <row r="59" spans="1:6" s="2" customFormat="1" ht="33" customHeight="1" x14ac:dyDescent="0.25">
      <c r="A59" s="12" t="s">
        <v>62</v>
      </c>
      <c r="B59" s="28" t="s">
        <v>111</v>
      </c>
      <c r="C59" s="29"/>
      <c r="D59" s="13">
        <v>2841641941</v>
      </c>
      <c r="E59" s="14">
        <v>2840819051.21</v>
      </c>
      <c r="F59" s="15">
        <f t="shared" si="0"/>
        <v>99.97104174955588</v>
      </c>
    </row>
    <row r="60" spans="1:6" ht="25.5" customHeight="1" x14ac:dyDescent="0.25">
      <c r="A60" s="18" t="s">
        <v>63</v>
      </c>
      <c r="B60" s="27" t="s">
        <v>64</v>
      </c>
      <c r="C60" s="27"/>
      <c r="D60" s="13">
        <v>212658917</v>
      </c>
      <c r="E60" s="14">
        <v>175589566.05000001</v>
      </c>
      <c r="F60" s="15">
        <f t="shared" si="0"/>
        <v>82.568635506593878</v>
      </c>
    </row>
    <row r="61" spans="1:6" ht="36" customHeight="1" x14ac:dyDescent="0.25">
      <c r="A61" s="18" t="s">
        <v>90</v>
      </c>
      <c r="B61" s="27" t="s">
        <v>91</v>
      </c>
      <c r="C61" s="27"/>
      <c r="D61" s="13">
        <v>3474539.7</v>
      </c>
      <c r="E61" s="14">
        <v>3474539.7</v>
      </c>
      <c r="F61" s="15">
        <f t="shared" si="0"/>
        <v>100</v>
      </c>
    </row>
    <row r="62" spans="1:6" ht="48.75" customHeight="1" x14ac:dyDescent="0.25">
      <c r="A62" s="18" t="s">
        <v>109</v>
      </c>
      <c r="B62" s="27" t="s">
        <v>110</v>
      </c>
      <c r="C62" s="27"/>
      <c r="D62" s="13">
        <v>0</v>
      </c>
      <c r="E62" s="14">
        <v>5441722.6100000003</v>
      </c>
      <c r="F62" s="11"/>
    </row>
    <row r="63" spans="1:6" ht="48" customHeight="1" x14ac:dyDescent="0.25">
      <c r="A63" s="18" t="s">
        <v>99</v>
      </c>
      <c r="B63" s="27" t="s">
        <v>100</v>
      </c>
      <c r="C63" s="27"/>
      <c r="D63" s="13">
        <v>0</v>
      </c>
      <c r="E63" s="14">
        <v>-6882875.5599999996</v>
      </c>
      <c r="F63" s="11"/>
    </row>
    <row r="64" spans="1:6" ht="15.75" x14ac:dyDescent="0.25">
      <c r="A64" s="9" t="s">
        <v>82</v>
      </c>
      <c r="B64" s="30" t="s">
        <v>58</v>
      </c>
      <c r="C64" s="30"/>
      <c r="D64" s="10">
        <f>D10+D54</f>
        <v>8519400166.6999998</v>
      </c>
      <c r="E64" s="10">
        <f>E10+E54</f>
        <v>8553937265.4799995</v>
      </c>
      <c r="F64" s="11">
        <f t="shared" si="0"/>
        <v>100.40539355006466</v>
      </c>
    </row>
    <row r="66" spans="1:9" x14ac:dyDescent="0.25">
      <c r="A66" s="5"/>
      <c r="B66" s="5"/>
      <c r="C66" s="5"/>
      <c r="D66" s="6"/>
      <c r="E66" s="5"/>
      <c r="F66" s="5"/>
      <c r="G66" s="5"/>
      <c r="H66" s="5"/>
      <c r="I66" s="5"/>
    </row>
    <row r="67" spans="1:9" x14ac:dyDescent="0.25">
      <c r="A67" s="5"/>
      <c r="B67" s="5"/>
    </row>
    <row r="68" spans="1:9" x14ac:dyDescent="0.25">
      <c r="A68" s="5"/>
      <c r="B68" s="5"/>
    </row>
  </sheetData>
  <mergeCells count="63">
    <mergeCell ref="B33:C33"/>
    <mergeCell ref="B42:C42"/>
    <mergeCell ref="B59:C59"/>
    <mergeCell ref="B43:C43"/>
    <mergeCell ref="B37:C37"/>
    <mergeCell ref="B40:C40"/>
    <mergeCell ref="B47:C47"/>
    <mergeCell ref="B48:C48"/>
    <mergeCell ref="B41:C41"/>
    <mergeCell ref="B38:C38"/>
    <mergeCell ref="B39:C39"/>
    <mergeCell ref="B34:C34"/>
    <mergeCell ref="B35:C35"/>
    <mergeCell ref="B36:C36"/>
    <mergeCell ref="B44:C44"/>
    <mergeCell ref="B45:C45"/>
    <mergeCell ref="B64:C64"/>
    <mergeCell ref="B60:C60"/>
    <mergeCell ref="B49:C49"/>
    <mergeCell ref="B50:C50"/>
    <mergeCell ref="B51:C51"/>
    <mergeCell ref="B58:C58"/>
    <mergeCell ref="B54:C54"/>
    <mergeCell ref="B61:C61"/>
    <mergeCell ref="B55:C55"/>
    <mergeCell ref="B56:C56"/>
    <mergeCell ref="B57:C57"/>
    <mergeCell ref="B52:C52"/>
    <mergeCell ref="B53:C53"/>
    <mergeCell ref="B63:C63"/>
    <mergeCell ref="B62:C62"/>
    <mergeCell ref="B46:C46"/>
    <mergeCell ref="B30:C30"/>
    <mergeCell ref="B31:C31"/>
    <mergeCell ref="B32:C32"/>
    <mergeCell ref="B18:C18"/>
    <mergeCell ref="B19:C19"/>
    <mergeCell ref="B20:C20"/>
    <mergeCell ref="B29:C29"/>
    <mergeCell ref="B21:C21"/>
    <mergeCell ref="B22:C22"/>
    <mergeCell ref="B23:C23"/>
    <mergeCell ref="B24:C24"/>
    <mergeCell ref="B25:C25"/>
    <mergeCell ref="B26:C26"/>
    <mergeCell ref="B28:C28"/>
    <mergeCell ref="B27:C27"/>
    <mergeCell ref="B10:C10"/>
    <mergeCell ref="B12:C12"/>
    <mergeCell ref="B17:C17"/>
    <mergeCell ref="B16:C16"/>
    <mergeCell ref="B14:C14"/>
    <mergeCell ref="B15:C15"/>
    <mergeCell ref="B13:C13"/>
    <mergeCell ref="B11:C11"/>
    <mergeCell ref="E8:E9"/>
    <mergeCell ref="F8:F9"/>
    <mergeCell ref="D8:D9"/>
    <mergeCell ref="A1:B3"/>
    <mergeCell ref="A8:A9"/>
    <mergeCell ref="B8:C9"/>
    <mergeCell ref="A6:F6"/>
    <mergeCell ref="C1:F4"/>
  </mergeCells>
  <phoneticPr fontId="0" type="noConversion"/>
  <pageMargins left="0.59055118110236227" right="0.23622047244094491" top="0.62992125984251968" bottom="0.74803149606299213" header="0.51181102362204722" footer="0.35433070866141736"/>
  <pageSetup paperSize="9" scale="80" firstPageNumber="3" fitToHeight="4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В. Козлова</dc:creator>
  <cp:lastModifiedBy>Анна Г. Богомолова</cp:lastModifiedBy>
  <cp:lastPrinted>2025-02-25T08:21:58Z</cp:lastPrinted>
  <dcterms:created xsi:type="dcterms:W3CDTF">2021-10-28T07:31:07Z</dcterms:created>
  <dcterms:modified xsi:type="dcterms:W3CDTF">2025-02-25T08:22:01Z</dcterms:modified>
</cp:coreProperties>
</file>