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yar00vdi-fs01.oao.tgc2.ru\UserData\Roaming\GrishanovaEA\Desktop\актуализация схемы теплоснабжения\"/>
    </mc:Choice>
  </mc:AlternateContent>
  <bookViews>
    <workbookView xWindow="120" yWindow="75" windowWidth="19320" windowHeight="9600" tabRatio="980" firstSheet="2" activeTab="4"/>
  </bookViews>
  <sheets>
    <sheet name="1" sheetId="38" state="hidden" r:id="rId1"/>
    <sheet name="Реал.по ГрПотреб.2021" sheetId="37" state="hidden" r:id="rId2"/>
    <sheet name="Тариф2021.Бюджет" sheetId="32" r:id="rId3"/>
    <sheet name="Тариф2021.Котельные" sheetId="31" r:id="rId4"/>
    <sheet name="Тариф2021.КотБюдж" sheetId="33" r:id="rId5"/>
    <sheet name="ГВС.погр.потр.ПО" sheetId="29" r:id="rId6"/>
  </sheets>
  <calcPr calcId="162913"/>
  <pivotCaches>
    <pivotCache cacheId="0" r:id="rId7"/>
  </pivotCaches>
</workbook>
</file>

<file path=xl/calcChain.xml><?xml version="1.0" encoding="utf-8"?>
<calcChain xmlns="http://schemas.openxmlformats.org/spreadsheetml/2006/main">
  <c r="F171" i="29" l="1"/>
  <c r="F170" i="29"/>
  <c r="F164" i="29"/>
  <c r="L171" i="29"/>
  <c r="L170" i="29"/>
  <c r="I93" i="29"/>
  <c r="H93" i="29"/>
  <c r="I92" i="29"/>
  <c r="H92" i="29"/>
  <c r="I91" i="29"/>
  <c r="H91" i="29"/>
  <c r="I90" i="29"/>
  <c r="H90" i="29"/>
  <c r="I89" i="29"/>
  <c r="H89" i="29"/>
  <c r="I88" i="29"/>
  <c r="H88" i="29"/>
  <c r="I106" i="29"/>
  <c r="H106" i="29"/>
  <c r="I105" i="29"/>
  <c r="H105" i="29"/>
  <c r="I104" i="29"/>
  <c r="H104" i="29"/>
  <c r="I103" i="29"/>
  <c r="H103" i="29"/>
  <c r="I102" i="29"/>
  <c r="H102" i="29"/>
  <c r="I101" i="29"/>
  <c r="H101" i="29"/>
  <c r="I119" i="29"/>
  <c r="H119" i="29"/>
  <c r="I118" i="29"/>
  <c r="H118" i="29"/>
  <c r="I117" i="29"/>
  <c r="H117" i="29"/>
  <c r="I116" i="29"/>
  <c r="H116" i="29"/>
  <c r="I115" i="29"/>
  <c r="H115" i="29"/>
  <c r="I114" i="29"/>
  <c r="H114" i="29"/>
  <c r="I132" i="29"/>
  <c r="H132" i="29"/>
  <c r="I131" i="29"/>
  <c r="H131" i="29"/>
  <c r="I130" i="29"/>
  <c r="H130" i="29"/>
  <c r="I129" i="29"/>
  <c r="H129" i="29"/>
  <c r="I128" i="29"/>
  <c r="H128" i="29"/>
  <c r="I127" i="29"/>
  <c r="H127" i="29"/>
  <c r="I145" i="29"/>
  <c r="H145" i="29"/>
  <c r="I144" i="29"/>
  <c r="H144" i="29"/>
  <c r="I143" i="29"/>
  <c r="H143" i="29"/>
  <c r="I142" i="29"/>
  <c r="H142" i="29"/>
  <c r="I141" i="29"/>
  <c r="H141" i="29"/>
  <c r="I140" i="29"/>
  <c r="H140" i="29"/>
  <c r="I158" i="29"/>
  <c r="H158" i="29"/>
  <c r="I157" i="29"/>
  <c r="H157" i="29"/>
  <c r="I156" i="29"/>
  <c r="H156" i="29"/>
  <c r="I155" i="29"/>
  <c r="H155" i="29"/>
  <c r="I154" i="29"/>
  <c r="H154" i="29"/>
  <c r="I153" i="29"/>
  <c r="H153" i="29"/>
  <c r="I171" i="29"/>
  <c r="H171" i="29"/>
  <c r="I170" i="29"/>
  <c r="H170" i="29"/>
  <c r="I169" i="29"/>
  <c r="H169" i="29"/>
  <c r="I168" i="29"/>
  <c r="H168" i="29"/>
  <c r="I167" i="29"/>
  <c r="H167" i="29"/>
  <c r="I166" i="29"/>
  <c r="H166" i="29"/>
  <c r="D400" i="29"/>
  <c r="I392" i="29"/>
  <c r="H392" i="29"/>
  <c r="I391" i="29"/>
  <c r="H391" i="29"/>
  <c r="I390" i="29"/>
  <c r="H390" i="29"/>
  <c r="I389" i="29"/>
  <c r="H389" i="29"/>
  <c r="I388" i="29"/>
  <c r="H388" i="29"/>
  <c r="I387" i="29"/>
  <c r="H387" i="29"/>
  <c r="I379" i="29"/>
  <c r="H379" i="29"/>
  <c r="I378" i="29"/>
  <c r="H378" i="29"/>
  <c r="I377" i="29"/>
  <c r="H377" i="29"/>
  <c r="I376" i="29"/>
  <c r="H376" i="29"/>
  <c r="I375" i="29"/>
  <c r="H375" i="29"/>
  <c r="I374" i="29"/>
  <c r="H374" i="29"/>
  <c r="I366" i="29"/>
  <c r="H366" i="29"/>
  <c r="I365" i="29"/>
  <c r="H365" i="29"/>
  <c r="I364" i="29"/>
  <c r="H364" i="29"/>
  <c r="I363" i="29"/>
  <c r="H363" i="29"/>
  <c r="I362" i="29"/>
  <c r="H362" i="29"/>
  <c r="I361" i="29"/>
  <c r="H361" i="29"/>
  <c r="I353" i="29"/>
  <c r="H353" i="29"/>
  <c r="I352" i="29"/>
  <c r="H352" i="29"/>
  <c r="I351" i="29"/>
  <c r="H351" i="29"/>
  <c r="I350" i="29"/>
  <c r="H350" i="29"/>
  <c r="I349" i="29"/>
  <c r="H349" i="29"/>
  <c r="I348" i="29"/>
  <c r="H348" i="29"/>
  <c r="I340" i="29"/>
  <c r="H340" i="29"/>
  <c r="I339" i="29"/>
  <c r="H339" i="29"/>
  <c r="I338" i="29"/>
  <c r="H338" i="29"/>
  <c r="I337" i="29"/>
  <c r="H337" i="29"/>
  <c r="I336" i="29"/>
  <c r="H336" i="29"/>
  <c r="I335" i="29"/>
  <c r="H335" i="29"/>
  <c r="I314" i="29"/>
  <c r="H314" i="29"/>
  <c r="I313" i="29"/>
  <c r="H313" i="29"/>
  <c r="I312" i="29"/>
  <c r="H312" i="29"/>
  <c r="I311" i="29"/>
  <c r="H311" i="29"/>
  <c r="I310" i="29"/>
  <c r="H310" i="29"/>
  <c r="I309" i="29"/>
  <c r="H309" i="29"/>
  <c r="I301" i="29"/>
  <c r="H301" i="29"/>
  <c r="I300" i="29"/>
  <c r="H300" i="29"/>
  <c r="I299" i="29"/>
  <c r="H299" i="29"/>
  <c r="I298" i="29"/>
  <c r="H298" i="29"/>
  <c r="I297" i="29"/>
  <c r="H297" i="29"/>
  <c r="I296" i="29"/>
  <c r="H296" i="29"/>
  <c r="I275" i="29"/>
  <c r="H275" i="29"/>
  <c r="I274" i="29"/>
  <c r="H274" i="29"/>
  <c r="I273" i="29"/>
  <c r="H273" i="29"/>
  <c r="I272" i="29"/>
  <c r="H272" i="29"/>
  <c r="I271" i="29"/>
  <c r="H271" i="29"/>
  <c r="I270" i="29"/>
  <c r="H270" i="29"/>
  <c r="I262" i="29"/>
  <c r="H262" i="29"/>
  <c r="I261" i="29"/>
  <c r="H261" i="29"/>
  <c r="I260" i="29"/>
  <c r="H260" i="29"/>
  <c r="I259" i="29"/>
  <c r="H259" i="29"/>
  <c r="I258" i="29"/>
  <c r="H258" i="29"/>
  <c r="I257" i="29"/>
  <c r="H257" i="29"/>
  <c r="I249" i="29"/>
  <c r="H249" i="29"/>
  <c r="I248" i="29"/>
  <c r="H248" i="29"/>
  <c r="I247" i="29"/>
  <c r="H247" i="29"/>
  <c r="I246" i="29"/>
  <c r="H246" i="29"/>
  <c r="I245" i="29"/>
  <c r="H245" i="29"/>
  <c r="I244" i="29"/>
  <c r="H244" i="29"/>
  <c r="I236" i="29"/>
  <c r="H236" i="29"/>
  <c r="I235" i="29"/>
  <c r="H235" i="29"/>
  <c r="I234" i="29"/>
  <c r="H234" i="29"/>
  <c r="I233" i="29"/>
  <c r="H233" i="29"/>
  <c r="I232" i="29"/>
  <c r="H232" i="29"/>
  <c r="I231" i="29"/>
  <c r="H231" i="29"/>
  <c r="I223" i="29"/>
  <c r="H223" i="29"/>
  <c r="I222" i="29"/>
  <c r="H222" i="29"/>
  <c r="I221" i="29"/>
  <c r="H221" i="29"/>
  <c r="I220" i="29"/>
  <c r="H220" i="29"/>
  <c r="I219" i="29"/>
  <c r="H219" i="29"/>
  <c r="I218" i="29"/>
  <c r="H218" i="29"/>
  <c r="I210" i="29"/>
  <c r="H210" i="29"/>
  <c r="I209" i="29"/>
  <c r="H209" i="29"/>
  <c r="I208" i="29"/>
  <c r="H208" i="29"/>
  <c r="I207" i="29"/>
  <c r="H207" i="29"/>
  <c r="I206" i="29"/>
  <c r="H206" i="29"/>
  <c r="I205" i="29"/>
  <c r="H205" i="29"/>
  <c r="I197" i="29"/>
  <c r="H197" i="29"/>
  <c r="I196" i="29"/>
  <c r="H196" i="29"/>
  <c r="I195" i="29"/>
  <c r="H195" i="29"/>
  <c r="I194" i="29"/>
  <c r="H194" i="29"/>
  <c r="I193" i="29"/>
  <c r="H193" i="29"/>
  <c r="I192" i="29"/>
  <c r="H192" i="29"/>
  <c r="I184" i="29"/>
  <c r="I183" i="29"/>
  <c r="H184" i="29"/>
  <c r="H183" i="29"/>
  <c r="I182" i="29"/>
  <c r="I181" i="29"/>
  <c r="H182" i="29"/>
  <c r="H181" i="29"/>
  <c r="I180" i="29"/>
  <c r="I179" i="29"/>
  <c r="H180" i="29"/>
  <c r="H179" i="29"/>
  <c r="E126" i="29"/>
  <c r="V373" i="29"/>
  <c r="T373" i="29"/>
  <c r="Q373" i="29"/>
  <c r="O373" i="29"/>
  <c r="L373" i="29"/>
  <c r="J373" i="29"/>
  <c r="V386" i="29"/>
  <c r="T386" i="29"/>
  <c r="Q386" i="29"/>
  <c r="O386" i="29"/>
  <c r="L386" i="29"/>
  <c r="J386" i="29"/>
  <c r="V360" i="29"/>
  <c r="T360" i="29"/>
  <c r="Q360" i="29"/>
  <c r="O360" i="29"/>
  <c r="L360" i="29"/>
  <c r="J360" i="29"/>
  <c r="V347" i="29"/>
  <c r="T347" i="29"/>
  <c r="Q347" i="29"/>
  <c r="O347" i="29"/>
  <c r="L347" i="29"/>
  <c r="J347" i="29"/>
  <c r="V334" i="29"/>
  <c r="T334" i="29"/>
  <c r="Q334" i="29"/>
  <c r="O334" i="29"/>
  <c r="L334" i="29"/>
  <c r="J334" i="29"/>
  <c r="V321" i="29"/>
  <c r="T321" i="29"/>
  <c r="Q321" i="29"/>
  <c r="O321" i="29"/>
  <c r="L321" i="29"/>
  <c r="J321" i="29"/>
  <c r="V308" i="29"/>
  <c r="T308" i="29"/>
  <c r="Q308" i="29"/>
  <c r="O308" i="29"/>
  <c r="L308" i="29"/>
  <c r="J308" i="29"/>
  <c r="V295" i="29"/>
  <c r="T295" i="29"/>
  <c r="Q295" i="29"/>
  <c r="O295" i="29"/>
  <c r="L295" i="29"/>
  <c r="J295" i="29"/>
  <c r="V269" i="29"/>
  <c r="T269" i="29"/>
  <c r="Q269" i="29"/>
  <c r="O269" i="29"/>
  <c r="L269" i="29"/>
  <c r="J269" i="29"/>
  <c r="V256" i="29"/>
  <c r="T256" i="29"/>
  <c r="Q256" i="29"/>
  <c r="O256" i="29"/>
  <c r="L256" i="29"/>
  <c r="J256" i="29"/>
  <c r="V243" i="29"/>
  <c r="T243" i="29"/>
  <c r="Q243" i="29"/>
  <c r="O243" i="29"/>
  <c r="L243" i="29"/>
  <c r="J243" i="29"/>
  <c r="V230" i="29"/>
  <c r="T230" i="29"/>
  <c r="Q230" i="29"/>
  <c r="O230" i="29"/>
  <c r="L230" i="29"/>
  <c r="J230" i="29"/>
  <c r="V217" i="29"/>
  <c r="T217" i="29"/>
  <c r="Q217" i="29"/>
  <c r="O217" i="29"/>
  <c r="L217" i="29"/>
  <c r="J217" i="29"/>
  <c r="V204" i="29"/>
  <c r="T204" i="29"/>
  <c r="Q204" i="29"/>
  <c r="O204" i="29"/>
  <c r="L204" i="29"/>
  <c r="J204" i="29"/>
  <c r="V191" i="29"/>
  <c r="T191" i="29"/>
  <c r="Q191" i="29"/>
  <c r="O191" i="29"/>
  <c r="L191" i="29"/>
  <c r="J191" i="29"/>
  <c r="V178" i="29"/>
  <c r="T178" i="29"/>
  <c r="Q178" i="29"/>
  <c r="O178" i="29"/>
  <c r="L178" i="29"/>
  <c r="J178" i="29"/>
  <c r="V165" i="29"/>
  <c r="T165" i="29"/>
  <c r="Q165" i="29"/>
  <c r="O165" i="29"/>
  <c r="L165" i="29"/>
  <c r="J165" i="29"/>
  <c r="V152" i="29"/>
  <c r="T152" i="29"/>
  <c r="Q152" i="29"/>
  <c r="O152" i="29"/>
  <c r="L152" i="29"/>
  <c r="J152" i="29"/>
  <c r="V139" i="29"/>
  <c r="T139" i="29"/>
  <c r="Q139" i="29"/>
  <c r="O139" i="29"/>
  <c r="L139" i="29"/>
  <c r="J139" i="29"/>
  <c r="V126" i="29"/>
  <c r="T126" i="29"/>
  <c r="Q126" i="29"/>
  <c r="O126" i="29"/>
  <c r="L126" i="29"/>
  <c r="J126" i="29"/>
  <c r="V113" i="29"/>
  <c r="T113" i="29"/>
  <c r="Q113" i="29"/>
  <c r="O113" i="29"/>
  <c r="L113" i="29"/>
  <c r="J113" i="29"/>
  <c r="V100" i="29"/>
  <c r="T100" i="29"/>
  <c r="Q100" i="29"/>
  <c r="O100" i="29"/>
  <c r="L100" i="29"/>
  <c r="J100" i="29"/>
  <c r="V87" i="29"/>
  <c r="T87" i="29"/>
  <c r="Q87" i="29"/>
  <c r="O87" i="29"/>
  <c r="L87" i="29"/>
  <c r="J87" i="29"/>
  <c r="V74" i="29"/>
  <c r="T74" i="29"/>
  <c r="Q74" i="29"/>
  <c r="O74" i="29"/>
  <c r="L74" i="29"/>
  <c r="J74" i="29"/>
  <c r="V61" i="29"/>
  <c r="T61" i="29"/>
  <c r="Q61" i="29"/>
  <c r="O61" i="29"/>
  <c r="L61" i="29"/>
  <c r="J61" i="29"/>
  <c r="F392" i="29"/>
  <c r="F391" i="29"/>
  <c r="F390" i="29"/>
  <c r="F389" i="29"/>
  <c r="F388" i="29"/>
  <c r="F387" i="29"/>
  <c r="F379" i="29"/>
  <c r="F378" i="29"/>
  <c r="F377" i="29"/>
  <c r="F376" i="29"/>
  <c r="F375" i="29"/>
  <c r="F374" i="29"/>
  <c r="F366" i="29"/>
  <c r="F365" i="29"/>
  <c r="F364" i="29"/>
  <c r="F363" i="29"/>
  <c r="F362" i="29"/>
  <c r="F361" i="29"/>
  <c r="F340" i="29"/>
  <c r="F339" i="29"/>
  <c r="F338" i="29"/>
  <c r="F337" i="29"/>
  <c r="F336" i="29"/>
  <c r="F335" i="29"/>
  <c r="F314" i="29"/>
  <c r="F313" i="29"/>
  <c r="F312" i="29"/>
  <c r="F311" i="29"/>
  <c r="F310" i="29"/>
  <c r="F309" i="29"/>
  <c r="F288" i="29"/>
  <c r="F287" i="29"/>
  <c r="F286" i="29"/>
  <c r="F285" i="29"/>
  <c r="F284" i="29"/>
  <c r="F283" i="29"/>
  <c r="F275" i="29"/>
  <c r="F274" i="29"/>
  <c r="F273" i="29"/>
  <c r="F272" i="29"/>
  <c r="F271" i="29"/>
  <c r="F270" i="29"/>
  <c r="F262" i="29"/>
  <c r="F261" i="29"/>
  <c r="F260" i="29"/>
  <c r="F259" i="29"/>
  <c r="F258" i="29"/>
  <c r="F257" i="29"/>
  <c r="F249" i="29"/>
  <c r="F248" i="29"/>
  <c r="F247" i="29"/>
  <c r="F246" i="29"/>
  <c r="F245" i="29"/>
  <c r="F244" i="29"/>
  <c r="F236" i="29"/>
  <c r="F235" i="29"/>
  <c r="F234" i="29"/>
  <c r="F233" i="29"/>
  <c r="F232" i="29"/>
  <c r="F231" i="29"/>
  <c r="F223" i="29"/>
  <c r="F222" i="29"/>
  <c r="F221" i="29"/>
  <c r="F220" i="29"/>
  <c r="F219" i="29"/>
  <c r="F218" i="29"/>
  <c r="F210" i="29"/>
  <c r="F209" i="29"/>
  <c r="F208" i="29"/>
  <c r="F207" i="29"/>
  <c r="F206" i="29"/>
  <c r="F205" i="29"/>
  <c r="F197" i="29"/>
  <c r="F196" i="29"/>
  <c r="F195" i="29"/>
  <c r="F194" i="29"/>
  <c r="F193" i="29"/>
  <c r="F192" i="29"/>
  <c r="F184" i="29"/>
  <c r="F183" i="29"/>
  <c r="F182" i="29"/>
  <c r="F181" i="29"/>
  <c r="F180" i="29"/>
  <c r="F179" i="29"/>
  <c r="F169" i="29"/>
  <c r="F168" i="29"/>
  <c r="F167" i="29"/>
  <c r="F166" i="29"/>
  <c r="F158" i="29"/>
  <c r="F157" i="29"/>
  <c r="F156" i="29"/>
  <c r="F155" i="29"/>
  <c r="F154" i="29"/>
  <c r="F153" i="29"/>
  <c r="F145" i="29"/>
  <c r="F144" i="29"/>
  <c r="F143" i="29"/>
  <c r="F142" i="29"/>
  <c r="F141" i="29"/>
  <c r="F140" i="29"/>
  <c r="F132" i="29"/>
  <c r="F131" i="29"/>
  <c r="F130" i="29"/>
  <c r="F129" i="29"/>
  <c r="F128" i="29"/>
  <c r="F127" i="29"/>
  <c r="F119" i="29"/>
  <c r="F118" i="29"/>
  <c r="F117" i="29"/>
  <c r="F116" i="29"/>
  <c r="F115" i="29"/>
  <c r="F114" i="29"/>
  <c r="F106" i="29"/>
  <c r="F105" i="29"/>
  <c r="F104" i="29"/>
  <c r="F103" i="29"/>
  <c r="F102" i="29"/>
  <c r="F101" i="29"/>
  <c r="F80" i="29"/>
  <c r="F79" i="29"/>
  <c r="F78" i="29"/>
  <c r="F77" i="29"/>
  <c r="F76" i="29"/>
  <c r="F75" i="29"/>
  <c r="F67" i="29"/>
  <c r="F66" i="29"/>
  <c r="F65" i="29"/>
  <c r="F64" i="29"/>
  <c r="F63" i="29"/>
  <c r="F62" i="29"/>
  <c r="F54" i="29"/>
  <c r="F53" i="29"/>
  <c r="F52" i="29"/>
  <c r="F51" i="29"/>
  <c r="F50" i="29"/>
  <c r="F49" i="29"/>
  <c r="F41" i="29"/>
  <c r="F40" i="29"/>
  <c r="F39" i="29"/>
  <c r="F38" i="29"/>
  <c r="F37" i="29"/>
  <c r="F36" i="29"/>
  <c r="F28" i="29"/>
  <c r="F27" i="29"/>
  <c r="F26" i="29"/>
  <c r="F25" i="29"/>
  <c r="F24" i="29"/>
  <c r="F23" i="29"/>
  <c r="F15" i="29"/>
  <c r="F14" i="29"/>
  <c r="F13" i="29"/>
  <c r="F12" i="29"/>
  <c r="F11" i="29"/>
  <c r="F10" i="29"/>
  <c r="F8" i="29" s="1"/>
  <c r="I111" i="38" l="1"/>
  <c r="G111" i="38"/>
  <c r="E111" i="38"/>
  <c r="C111" i="38"/>
  <c r="J107" i="38"/>
  <c r="J113" i="38" s="1"/>
  <c r="I107" i="38"/>
  <c r="I113" i="38" s="1"/>
  <c r="H107" i="38"/>
  <c r="H113" i="38" s="1"/>
  <c r="G107" i="38"/>
  <c r="G113" i="38" s="1"/>
  <c r="F107" i="38"/>
  <c r="F113" i="38" s="1"/>
  <c r="E107" i="38"/>
  <c r="E113" i="38" s="1"/>
  <c r="D107" i="38"/>
  <c r="D113" i="38" s="1"/>
  <c r="C107" i="38"/>
  <c r="C113" i="38" s="1"/>
  <c r="B107" i="38"/>
  <c r="B113" i="38" s="1"/>
  <c r="J106" i="38"/>
  <c r="J112" i="38" s="1"/>
  <c r="I106" i="38"/>
  <c r="I112" i="38" s="1"/>
  <c r="H106" i="38"/>
  <c r="H112" i="38" s="1"/>
  <c r="G106" i="38"/>
  <c r="G112" i="38" s="1"/>
  <c r="F106" i="38"/>
  <c r="F112" i="38" s="1"/>
  <c r="E106" i="38"/>
  <c r="E112" i="38" s="1"/>
  <c r="D106" i="38"/>
  <c r="D112" i="38" s="1"/>
  <c r="C106" i="38"/>
  <c r="C112" i="38" s="1"/>
  <c r="B106" i="38"/>
  <c r="B112" i="38" s="1"/>
  <c r="J105" i="38"/>
  <c r="J111" i="38" s="1"/>
  <c r="I105" i="38"/>
  <c r="H105" i="38"/>
  <c r="H111" i="38" s="1"/>
  <c r="G105" i="38"/>
  <c r="F105" i="38"/>
  <c r="F111" i="38" s="1"/>
  <c r="E105" i="38"/>
  <c r="D105" i="38"/>
  <c r="D111" i="38" s="1"/>
  <c r="C105" i="38"/>
  <c r="B105" i="38"/>
  <c r="B111" i="38" s="1"/>
  <c r="J94" i="38"/>
  <c r="I94" i="38"/>
  <c r="H94" i="38"/>
  <c r="G94" i="38"/>
  <c r="F94" i="38"/>
  <c r="E94" i="38"/>
  <c r="D94" i="38"/>
  <c r="C94" i="38"/>
  <c r="B94" i="38"/>
  <c r="J86" i="38"/>
  <c r="I86" i="38"/>
  <c r="H86" i="38"/>
  <c r="G86" i="38"/>
  <c r="F86" i="38"/>
  <c r="E86" i="38"/>
  <c r="D86" i="38"/>
  <c r="C86" i="38"/>
  <c r="B86" i="38"/>
  <c r="J78" i="38"/>
  <c r="I78" i="38"/>
  <c r="H78" i="38"/>
  <c r="G78" i="38"/>
  <c r="F78" i="38"/>
  <c r="E78" i="38"/>
  <c r="D78" i="38"/>
  <c r="C78" i="38"/>
  <c r="B78" i="38"/>
  <c r="J70" i="38"/>
  <c r="I70" i="38"/>
  <c r="H70" i="38"/>
  <c r="G70" i="38"/>
  <c r="F70" i="38"/>
  <c r="E70" i="38"/>
  <c r="D70" i="38"/>
  <c r="C70" i="38"/>
  <c r="B70" i="38"/>
  <c r="J62" i="38"/>
  <c r="I62" i="38"/>
  <c r="H62" i="38"/>
  <c r="G62" i="38"/>
  <c r="F62" i="38"/>
  <c r="E62" i="38"/>
  <c r="D62" i="38"/>
  <c r="C62" i="38"/>
  <c r="B62" i="38"/>
  <c r="J54" i="38"/>
  <c r="I54" i="38"/>
  <c r="H54" i="38"/>
  <c r="G54" i="38"/>
  <c r="F54" i="38"/>
  <c r="E54" i="38"/>
  <c r="D54" i="38"/>
  <c r="C54" i="38"/>
  <c r="B54" i="38"/>
  <c r="J46" i="38"/>
  <c r="I46" i="38"/>
  <c r="H46" i="38"/>
  <c r="G46" i="38"/>
  <c r="F46" i="38"/>
  <c r="E46" i="38"/>
  <c r="D46" i="38"/>
  <c r="C46" i="38"/>
  <c r="B46" i="38"/>
  <c r="J38" i="38"/>
  <c r="I38" i="38"/>
  <c r="H38" i="38"/>
  <c r="G38" i="38"/>
  <c r="F38" i="38"/>
  <c r="E38" i="38"/>
  <c r="D38" i="38"/>
  <c r="C38" i="38"/>
  <c r="B38" i="38"/>
  <c r="J30" i="38"/>
  <c r="I30" i="38"/>
  <c r="H30" i="38"/>
  <c r="G30" i="38"/>
  <c r="F30" i="38"/>
  <c r="E30" i="38"/>
  <c r="D30" i="38"/>
  <c r="C30" i="38"/>
  <c r="B30" i="38"/>
  <c r="J22" i="38"/>
  <c r="I22" i="38"/>
  <c r="H22" i="38"/>
  <c r="G22" i="38"/>
  <c r="F22" i="38"/>
  <c r="E22" i="38"/>
  <c r="D22" i="38"/>
  <c r="C22" i="38"/>
  <c r="B22" i="38"/>
  <c r="J14" i="38"/>
  <c r="I14" i="38"/>
  <c r="H14" i="38"/>
  <c r="G14" i="38"/>
  <c r="F14" i="38"/>
  <c r="E14" i="38"/>
  <c r="D14" i="38"/>
  <c r="C14" i="38"/>
  <c r="B14" i="38"/>
  <c r="J6" i="38"/>
  <c r="I6" i="38"/>
  <c r="H6" i="38"/>
  <c r="G6" i="38"/>
  <c r="F6" i="38"/>
  <c r="E6" i="38"/>
  <c r="D6" i="38"/>
  <c r="C6" i="38"/>
  <c r="B6" i="38"/>
  <c r="G108" i="38" l="1"/>
  <c r="G114" i="38" s="1"/>
  <c r="I108" i="38"/>
  <c r="I114" i="38" s="1"/>
  <c r="H108" i="38"/>
  <c r="H114" i="38" s="1"/>
  <c r="J108" i="38"/>
  <c r="J114" i="38" s="1"/>
  <c r="D108" i="38"/>
  <c r="D114" i="38" s="1"/>
  <c r="E108" i="38"/>
  <c r="E114" i="38" s="1"/>
  <c r="C108" i="38"/>
  <c r="C114" i="38" s="1"/>
  <c r="B108" i="38"/>
  <c r="B114" i="38" s="1"/>
  <c r="F108" i="38"/>
  <c r="F114" i="38" s="1"/>
  <c r="F93" i="29"/>
  <c r="F92" i="29"/>
  <c r="F91" i="29"/>
  <c r="F90" i="29"/>
  <c r="F89" i="29"/>
  <c r="F88" i="29"/>
  <c r="F86" i="29" s="1"/>
  <c r="D87" i="29"/>
  <c r="E48" i="29"/>
  <c r="E405" i="29" l="1"/>
  <c r="D405" i="29"/>
  <c r="E404" i="29"/>
  <c r="D404" i="29"/>
  <c r="E403" i="29"/>
  <c r="D403" i="29"/>
  <c r="E402" i="29"/>
  <c r="D402" i="29"/>
  <c r="D398" i="29" s="1"/>
  <c r="E401" i="29"/>
  <c r="D401" i="29"/>
  <c r="E400" i="29"/>
  <c r="E398" i="29" s="1"/>
  <c r="E386" i="29"/>
  <c r="D386" i="29"/>
  <c r="E385" i="29"/>
  <c r="D385" i="29"/>
  <c r="E373" i="29"/>
  <c r="D373" i="29"/>
  <c r="E372" i="29"/>
  <c r="D372" i="29"/>
  <c r="F373" i="29" l="1"/>
  <c r="F402" i="29"/>
  <c r="F403" i="29"/>
  <c r="F401" i="29"/>
  <c r="F405" i="29"/>
  <c r="F386" i="29"/>
  <c r="F385" i="29"/>
  <c r="F372" i="29"/>
  <c r="F400" i="29"/>
  <c r="F404" i="29" l="1"/>
  <c r="F398" i="29" s="1"/>
  <c r="I398" i="29" s="1"/>
  <c r="F399" i="29" l="1"/>
  <c r="I399" i="29" s="1"/>
  <c r="E399" i="29"/>
  <c r="F360" i="29"/>
  <c r="E360" i="29"/>
  <c r="D360" i="29"/>
  <c r="F359" i="29"/>
  <c r="E359" i="29"/>
  <c r="D359" i="29"/>
  <c r="F347" i="29"/>
  <c r="E347" i="29"/>
  <c r="D347" i="29"/>
  <c r="F346" i="29"/>
  <c r="E346" i="29"/>
  <c r="D346" i="29"/>
  <c r="F334" i="29"/>
  <c r="E334" i="29"/>
  <c r="D334" i="29"/>
  <c r="F333" i="29"/>
  <c r="E333" i="29"/>
  <c r="D333" i="29"/>
  <c r="F321" i="29"/>
  <c r="E321" i="29"/>
  <c r="D321" i="29"/>
  <c r="F320" i="29"/>
  <c r="E320" i="29"/>
  <c r="D320" i="29"/>
  <c r="F308" i="29"/>
  <c r="E308" i="29"/>
  <c r="D308" i="29"/>
  <c r="F307" i="29"/>
  <c r="E307" i="29"/>
  <c r="D307" i="29"/>
  <c r="F295" i="29"/>
  <c r="E295" i="29"/>
  <c r="D295" i="29"/>
  <c r="F294" i="29"/>
  <c r="E294" i="29"/>
  <c r="D294" i="29"/>
  <c r="F282" i="29"/>
  <c r="E282" i="29"/>
  <c r="D282" i="29"/>
  <c r="F281" i="29"/>
  <c r="E281" i="29"/>
  <c r="D281" i="29"/>
  <c r="F269" i="29"/>
  <c r="E269" i="29"/>
  <c r="D269" i="29"/>
  <c r="F268" i="29"/>
  <c r="E268" i="29"/>
  <c r="D268" i="29"/>
  <c r="F256" i="29"/>
  <c r="E256" i="29"/>
  <c r="D256" i="29"/>
  <c r="F255" i="29"/>
  <c r="E255" i="29"/>
  <c r="D255" i="29"/>
  <c r="F243" i="29"/>
  <c r="E243" i="29"/>
  <c r="D243" i="29"/>
  <c r="F242" i="29"/>
  <c r="E242" i="29"/>
  <c r="D242" i="29"/>
  <c r="F230" i="29"/>
  <c r="E230" i="29"/>
  <c r="D230" i="29"/>
  <c r="F229" i="29"/>
  <c r="E229" i="29"/>
  <c r="D229" i="29"/>
  <c r="F217" i="29"/>
  <c r="E217" i="29"/>
  <c r="D217" i="29"/>
  <c r="F216" i="29"/>
  <c r="E216" i="29"/>
  <c r="D216" i="29"/>
  <c r="F204" i="29"/>
  <c r="E204" i="29"/>
  <c r="D204" i="29"/>
  <c r="F203" i="29"/>
  <c r="E203" i="29"/>
  <c r="D203" i="29"/>
  <c r="F191" i="29"/>
  <c r="E191" i="29"/>
  <c r="D191" i="29"/>
  <c r="F190" i="29"/>
  <c r="E190" i="29"/>
  <c r="D190" i="29"/>
  <c r="F178" i="29"/>
  <c r="E178" i="29"/>
  <c r="D178" i="29"/>
  <c r="F177" i="29"/>
  <c r="E177" i="29"/>
  <c r="D177" i="29"/>
  <c r="F165" i="29"/>
  <c r="E165" i="29"/>
  <c r="D165" i="29"/>
  <c r="E164" i="29"/>
  <c r="D164" i="29"/>
  <c r="F152" i="29"/>
  <c r="E152" i="29"/>
  <c r="D152" i="29"/>
  <c r="F151" i="29"/>
  <c r="E151" i="29"/>
  <c r="D151" i="29"/>
  <c r="F139" i="29"/>
  <c r="E139" i="29"/>
  <c r="D139" i="29"/>
  <c r="F138" i="29"/>
  <c r="E138" i="29"/>
  <c r="D138" i="29"/>
  <c r="F126" i="29"/>
  <c r="D126" i="29"/>
  <c r="F125" i="29"/>
  <c r="E125" i="29"/>
  <c r="D125" i="29"/>
  <c r="F113" i="29"/>
  <c r="E113" i="29"/>
  <c r="D113" i="29"/>
  <c r="F112" i="29"/>
  <c r="E112" i="29"/>
  <c r="D112" i="29"/>
  <c r="D73" i="29"/>
  <c r="E73" i="29"/>
  <c r="F73" i="29"/>
  <c r="D74" i="29"/>
  <c r="E74" i="29"/>
  <c r="F74" i="29"/>
  <c r="F100" i="29"/>
  <c r="E100" i="29"/>
  <c r="D100" i="29"/>
  <c r="F99" i="29"/>
  <c r="E99" i="29"/>
  <c r="D99" i="29"/>
  <c r="F87" i="29"/>
  <c r="E87" i="29"/>
  <c r="E86" i="29"/>
  <c r="D86" i="29"/>
  <c r="F61" i="29"/>
  <c r="E61" i="29"/>
  <c r="D61" i="29"/>
  <c r="F60" i="29"/>
  <c r="E60" i="29"/>
  <c r="D60" i="29"/>
  <c r="F48" i="29"/>
  <c r="F47" i="29"/>
  <c r="E47" i="29"/>
  <c r="D47" i="29"/>
  <c r="F35" i="29"/>
  <c r="E35" i="29"/>
  <c r="D35" i="29"/>
  <c r="F34" i="29"/>
  <c r="E34" i="29"/>
  <c r="D34" i="29"/>
  <c r="F22" i="29"/>
  <c r="E22" i="29"/>
  <c r="D22" i="29"/>
  <c r="F21" i="29"/>
  <c r="E21" i="29"/>
  <c r="D21" i="29"/>
  <c r="F9" i="29"/>
  <c r="E9" i="29"/>
  <c r="D9" i="29"/>
  <c r="E8" i="29"/>
  <c r="D8" i="29"/>
  <c r="D399" i="29" l="1"/>
</calcChain>
</file>

<file path=xl/sharedStrings.xml><?xml version="1.0" encoding="utf-8"?>
<sst xmlns="http://schemas.openxmlformats.org/spreadsheetml/2006/main" count="1954" uniqueCount="99">
  <si>
    <t>Май</t>
  </si>
  <si>
    <t>Бюджет</t>
  </si>
  <si>
    <t>Веpетье</t>
  </si>
  <si>
    <t>Население</t>
  </si>
  <si>
    <t>ОДК Сатурн ПАО</t>
  </si>
  <si>
    <t>Хозрасчет(УК)</t>
  </si>
  <si>
    <t>Переборы</t>
  </si>
  <si>
    <t>Местный</t>
  </si>
  <si>
    <t>Тема</t>
  </si>
  <si>
    <t>Волжский</t>
  </si>
  <si>
    <t>Хозрасчет</t>
  </si>
  <si>
    <t>Бабушкина</t>
  </si>
  <si>
    <t>Призма</t>
  </si>
  <si>
    <t>Областной</t>
  </si>
  <si>
    <t>Федеральный</t>
  </si>
  <si>
    <t>Стоялая</t>
  </si>
  <si>
    <t>Полиграф</t>
  </si>
  <si>
    <t>ГЭС</t>
  </si>
  <si>
    <t>Слип</t>
  </si>
  <si>
    <t>190 ЦРЗСС ОАО</t>
  </si>
  <si>
    <t>Нефтебаза</t>
  </si>
  <si>
    <t>Магма</t>
  </si>
  <si>
    <t>Ягутка</t>
  </si>
  <si>
    <t>Сельхозтехника</t>
  </si>
  <si>
    <t>Муницип.предприятия</t>
  </si>
  <si>
    <t>Военная база</t>
  </si>
  <si>
    <t>Муницип.предпр.РМР</t>
  </si>
  <si>
    <t>ИЗ 76/2 ФБУ</t>
  </si>
  <si>
    <t>Поток</t>
  </si>
  <si>
    <t>Бойлерн.-Гагарин</t>
  </si>
  <si>
    <t>Бойлерн.-Щепкина</t>
  </si>
  <si>
    <t>Дом престарелых</t>
  </si>
  <si>
    <t>Школа № 16</t>
  </si>
  <si>
    <t>Местный(район)</t>
  </si>
  <si>
    <t>Рыбинскорм</t>
  </si>
  <si>
    <t>Мясопродукт</t>
  </si>
  <si>
    <t>Псих.больница</t>
  </si>
  <si>
    <t>Школа-интеpнат</t>
  </si>
  <si>
    <t xml:space="preserve">Элеватор </t>
  </si>
  <si>
    <t>Население прямые расчеты</t>
  </si>
  <si>
    <t>С.Пеpовской</t>
  </si>
  <si>
    <t>Месяц расчета</t>
  </si>
  <si>
    <t>СОШ №12</t>
  </si>
  <si>
    <t>Гкал</t>
  </si>
  <si>
    <t>Названия строк</t>
  </si>
  <si>
    <t>Общий итог</t>
  </si>
  <si>
    <t>(Все)</t>
  </si>
  <si>
    <t>Отопл/Гкал</t>
  </si>
  <si>
    <t>Вентиляция/Гкал</t>
  </si>
  <si>
    <t xml:space="preserve"> ГВС/Гкал</t>
  </si>
  <si>
    <t>Пар/Гкал</t>
  </si>
  <si>
    <t xml:space="preserve"> Потери/Гкал</t>
  </si>
  <si>
    <t xml:space="preserve"> Итог/Гкал</t>
  </si>
  <si>
    <t xml:space="preserve"> ГВС/куб.м</t>
  </si>
  <si>
    <t>Конденсат/куб.м</t>
  </si>
  <si>
    <t xml:space="preserve"> Итог/куб.м</t>
  </si>
  <si>
    <t>Планируемый объем подачи горячей воды на период действия производственной программы</t>
  </si>
  <si>
    <t>№ п/п</t>
  </si>
  <si>
    <t>Наименование показателей</t>
  </si>
  <si>
    <t>Ед. изм.</t>
  </si>
  <si>
    <t>Значение показателей</t>
  </si>
  <si>
    <t>Сторонним потребителям, всего, в том числе</t>
  </si>
  <si>
    <r>
      <t>м</t>
    </r>
    <r>
      <rPr>
        <sz val="10"/>
        <rFont val="Arial Cyr"/>
        <family val="2"/>
        <charset val="204"/>
      </rPr>
      <t>³</t>
    </r>
  </si>
  <si>
    <t>1.1</t>
  </si>
  <si>
    <t>Населению</t>
  </si>
  <si>
    <t>1.2</t>
  </si>
  <si>
    <t>Бюджетным потребителям</t>
  </si>
  <si>
    <t>1.3</t>
  </si>
  <si>
    <t>Прочим потребителям</t>
  </si>
  <si>
    <t>Все котельные</t>
  </si>
  <si>
    <t>Рыбинсккорм</t>
  </si>
  <si>
    <t>Прочие</t>
  </si>
  <si>
    <t>Всего</t>
  </si>
  <si>
    <t>Группа потребителей</t>
  </si>
  <si>
    <t>Январь</t>
  </si>
  <si>
    <t>Февраль</t>
  </si>
  <si>
    <t>Март</t>
  </si>
  <si>
    <t>Апрель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</si>
  <si>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</si>
  <si>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</si>
  <si>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</si>
  <si>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</si>
  <si>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</si>
  <si>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</si>
  <si>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</si>
  <si>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 01.01-30.06. 2021г.</t>
  </si>
  <si>
    <t>с 01.07.-31.12.2021г.</t>
  </si>
  <si>
    <t>в целом на 2021г.</t>
  </si>
  <si>
    <t>(несколько элементов)</t>
  </si>
  <si>
    <t>1 полуг</t>
  </si>
  <si>
    <t>гкал</t>
  </si>
  <si>
    <t>куб.м</t>
  </si>
  <si>
    <t>насел</t>
  </si>
  <si>
    <t>2 полуг</t>
  </si>
  <si>
    <t>проч</t>
  </si>
  <si>
    <t>бюдж</t>
  </si>
  <si>
    <t>Приложение 6</t>
  </si>
  <si>
    <t>Приложение 7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</si>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</sst>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5"/>
      <name val="Arial"/>
      <family val="2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2" fillId="0" borderId="0"/>
    <xf numFmtId="0" fontId="9" fillId="0" borderId="0"/>
    <xf numFmtId="0" fontId="8" fillId="0" borderId="0"/>
    <xf numFmtId="0" fontId="2" fillId="0" borderId="0"/>
  </cellStyleXfs>
  <cellXfs count="68">
    <xf numFmtId="0" fontId="0" fillId="0" borderId="0" xfId="0"/>
    <xf numFmtId="0" fontId="0" fillId="2" borderId="0" xfId="0" applyFill="1"/>
    <xf numFmtId="0" fontId="0" fillId="0" borderId="2" xfId="0" applyBorder="1"/>
    <xf numFmtId="0" fontId="0" fillId="5" borderId="0" xfId="0" applyFill="1"/>
    <xf numFmtId="0" fontId="0" fillId="0" borderId="2" xfId="0" applyFill="1" applyBorder="1"/>
    <xf numFmtId="0" fontId="0" fillId="0" borderId="0" xfId="0" applyAlignment="1">
      <alignment horizontal="left"/>
    </xf>
    <xf numFmtId="1" fontId="0" fillId="0" borderId="0" xfId="0" applyNumberFormat="1" applyAlignment="1">
      <alignment horizontal="left" indent="1"/>
    </xf>
    <xf numFmtId="0" fontId="4" fillId="0" borderId="0" xfId="0" applyFont="1" applyAlignment="1">
      <alignment horizontal="right"/>
    </xf>
    <xf numFmtId="0" fontId="4" fillId="6" borderId="8" xfId="0" applyFont="1" applyFill="1" applyBorder="1"/>
    <xf numFmtId="0" fontId="4" fillId="0" borderId="2" xfId="0" applyFont="1" applyBorder="1" applyAlignment="1">
      <alignment horizontal="left"/>
    </xf>
    <xf numFmtId="0" fontId="5" fillId="0" borderId="0" xfId="0" applyFont="1"/>
    <xf numFmtId="165" fontId="6" fillId="0" borderId="0" xfId="1" applyNumberFormat="1" applyFont="1" applyAlignment="1">
      <alignment horizontal="left" vertical="top"/>
    </xf>
    <xf numFmtId="0" fontId="0" fillId="0" borderId="0" xfId="0" applyFont="1" applyBorder="1" applyAlignment="1"/>
    <xf numFmtId="0" fontId="0" fillId="0" borderId="9" xfId="0" applyBorder="1" applyAlignment="1">
      <alignment horizontal="center"/>
    </xf>
    <xf numFmtId="0" fontId="0" fillId="0" borderId="9" xfId="0" applyBorder="1" applyAlignment="1"/>
    <xf numFmtId="0" fontId="0" fillId="0" borderId="9" xfId="0" applyFont="1" applyBorder="1" applyAlignment="1">
      <alignment horizontal="center" vertical="center"/>
    </xf>
    <xf numFmtId="2" fontId="0" fillId="0" borderId="9" xfId="0" applyNumberFormat="1" applyBorder="1" applyAlignment="1">
      <alignment horizontal="center"/>
    </xf>
    <xf numFmtId="2" fontId="0" fillId="0" borderId="9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5" borderId="3" xfId="0" applyFont="1" applyFill="1" applyBorder="1" applyAlignment="1">
      <alignment horizontal="left"/>
    </xf>
    <xf numFmtId="0" fontId="0" fillId="5" borderId="9" xfId="0" applyFill="1" applyBorder="1" applyAlignment="1">
      <alignment horizontal="center"/>
    </xf>
    <xf numFmtId="0" fontId="0" fillId="5" borderId="9" xfId="0" applyFont="1" applyFill="1" applyBorder="1" applyAlignment="1">
      <alignment horizontal="center" vertical="center"/>
    </xf>
    <xf numFmtId="2" fontId="0" fillId="5" borderId="9" xfId="0" applyNumberFormat="1" applyFill="1" applyBorder="1" applyAlignment="1">
      <alignment horizontal="center"/>
    </xf>
    <xf numFmtId="2" fontId="0" fillId="5" borderId="9" xfId="0" applyNumberFormat="1" applyFont="1" applyFill="1" applyBorder="1" applyAlignment="1">
      <alignment horizontal="center"/>
    </xf>
    <xf numFmtId="49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2" fontId="0" fillId="0" borderId="0" xfId="0" applyNumberFormat="1"/>
    <xf numFmtId="0" fontId="0" fillId="0" borderId="9" xfId="0" applyFont="1" applyBorder="1" applyAlignment="1">
      <alignment horizontal="center" vertical="center"/>
    </xf>
    <xf numFmtId="0" fontId="4" fillId="6" borderId="13" xfId="0" applyFont="1" applyFill="1" applyBorder="1"/>
    <xf numFmtId="164" fontId="0" fillId="0" borderId="0" xfId="0" applyNumberFormat="1"/>
    <xf numFmtId="164" fontId="0" fillId="0" borderId="0" xfId="0" applyNumberFormat="1"/>
    <xf numFmtId="0" fontId="0" fillId="0" borderId="0" xfId="0"/>
    <xf numFmtId="0" fontId="0" fillId="0" borderId="0" xfId="0" pivotButton="1"/>
    <xf numFmtId="0" fontId="0" fillId="0" borderId="1" xfId="0" pivotButton="1" applyBorder="1"/>
    <xf numFmtId="0" fontId="0" fillId="0" borderId="1" xfId="0" applyBorder="1"/>
    <xf numFmtId="164" fontId="0" fillId="0" borderId="7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12" xfId="0" applyNumberFormat="1" applyBorder="1"/>
    <xf numFmtId="164" fontId="0" fillId="0" borderId="4" xfId="0" applyNumberFormat="1" applyBorder="1"/>
    <xf numFmtId="164" fontId="0" fillId="0" borderId="6" xfId="0" applyNumberFormat="1" applyBorder="1"/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164" fontId="0" fillId="0" borderId="2" xfId="0" applyNumberFormat="1" applyBorder="1"/>
    <xf numFmtId="164" fontId="0" fillId="0" borderId="0" xfId="0" applyNumberFormat="1"/>
    <xf numFmtId="164" fontId="4" fillId="6" borderId="15" xfId="0" applyNumberFormat="1" applyFont="1" applyFill="1" applyBorder="1"/>
    <xf numFmtId="164" fontId="4" fillId="6" borderId="16" xfId="0" applyNumberFormat="1" applyFont="1" applyFill="1" applyBorder="1"/>
    <xf numFmtId="164" fontId="4" fillId="6" borderId="17" xfId="0" applyNumberFormat="1" applyFont="1" applyFill="1" applyBorder="1"/>
    <xf numFmtId="1" fontId="0" fillId="0" borderId="0" xfId="0" applyNumberFormat="1" applyAlignment="1">
      <alignment horizontal="left"/>
    </xf>
    <xf numFmtId="1" fontId="4" fillId="6" borderId="14" xfId="0" applyNumberFormat="1" applyFont="1" applyFill="1" applyBorder="1" applyAlignment="1">
      <alignment horizontal="left"/>
    </xf>
    <xf numFmtId="0" fontId="4" fillId="6" borderId="2" xfId="0" applyFont="1" applyFill="1" applyBorder="1"/>
    <xf numFmtId="0" fontId="0" fillId="0" borderId="0" xfId="0" applyBorder="1"/>
    <xf numFmtId="0" fontId="0" fillId="4" borderId="0" xfId="0" applyFill="1"/>
    <xf numFmtId="0" fontId="0" fillId="3" borderId="0" xfId="0" applyFill="1"/>
    <xf numFmtId="2" fontId="0" fillId="3" borderId="0" xfId="0" applyNumberFormat="1" applyFill="1"/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/>
    </xf>
    <xf numFmtId="49" fontId="0" fillId="0" borderId="9" xfId="0" applyNumberFormat="1" applyBorder="1" applyAlignment="1">
      <alignment horizontal="center" vertical="center"/>
    </xf>
    <xf numFmtId="49" fontId="0" fillId="0" borderId="9" xfId="0" applyNumberFormat="1" applyFont="1" applyBorder="1" applyAlignment="1">
      <alignment horizontal="center" vertical="center"/>
    </xf>
    <xf numFmtId="49" fontId="0" fillId="5" borderId="9" xfId="0" applyNumberFormat="1" applyFill="1" applyBorder="1" applyAlignment="1">
      <alignment horizontal="center" vertical="center"/>
    </xf>
    <xf numFmtId="49" fontId="0" fillId="5" borderId="9" xfId="0" applyNumberFormat="1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/>
    </xf>
    <xf numFmtId="0" fontId="0" fillId="5" borderId="10" xfId="0" applyFont="1" applyFill="1" applyBorder="1" applyAlignment="1">
      <alignment horizontal="center"/>
    </xf>
    <xf numFmtId="0" fontId="0" fillId="7" borderId="0" xfId="0" applyFill="1"/>
  </cellXfs>
  <cellStyles count="7">
    <cellStyle name="Обычный" xfId="0" builtinId="0"/>
    <cellStyle name="Обычный 2" xfId="3"/>
    <cellStyle name="Обычный 2 2" xfId="6"/>
    <cellStyle name="Обычный 3" xfId="5"/>
    <cellStyle name="Обычный 4" xfId="4"/>
    <cellStyle name="Обычный 5" xfId="2"/>
    <cellStyle name="Обычный_Лист1" xfId="1"/>
  </cellStyles>
  <dxfs count="381"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numFmt numFmtId="164" formatCode="#,##0.000"/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numFmt numFmtId="164" formatCode="#,##0.000"/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numFmt numFmtId="164" formatCode="#,##0.000"/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Сатик Оксана Владимировна" refreshedDate="43888.848645254628" createdVersion="4" refreshedVersion="6" minRefreshableVersion="3" recordCount="1638">
  <cacheSource type="worksheet">
    <worksheetSource ref="A3:M1641" sheet="сводд1402"/>
  </cacheSource>
  <cacheFields count="13">
    <cacheField name="Котельная" numFmtId="0">
      <sharedItems count="30">
        <s v="190 ЦРЗСС ОАО"/>
        <s v="Бабушкина"/>
        <s v="Бойлерн.-Гагарин"/>
        <s v="Бойлерн.-Щепкина"/>
        <s v="Веpетье"/>
        <s v="Военная база"/>
        <s v="Волжский"/>
        <s v="ГЭС"/>
        <s v="Дом престарелых"/>
        <s v="ИЗ 76/2 ФБУ"/>
        <s v="Магма"/>
        <s v="Полиграф"/>
        <s v="Мясопродукт"/>
        <s v="Нефтебаза"/>
        <s v="ОДК Сатурн ПАО"/>
        <s v="Переборы"/>
        <s v="Поток"/>
        <s v="Призма"/>
        <s v="Псих.больница"/>
        <s v="Рыбинскорм"/>
        <s v="Ягутка"/>
        <s v="С.Пеpовской"/>
        <s v="Сельхозтехника"/>
        <s v="Слип"/>
        <s v="СОШ №12"/>
        <s v="Стоялая"/>
        <s v="Тема"/>
        <s v="Школа № 16"/>
        <s v="Школа-интеpнат"/>
        <s v="Элеватор "/>
      </sharedItems>
    </cacheField>
    <cacheField name="Бюджет" numFmtId="0">
      <sharedItems count="12">
        <s v="Население прямые расчеты"/>
        <s v="Федеральный"/>
        <s v="Местный"/>
        <s v="Хозрасчет"/>
        <s v="Хозрасчет(УК)"/>
        <s v="Муницип.предприятия"/>
        <s v="Областной"/>
        <s v="Местный(район)"/>
        <s v="Муницип.предпр.РМР"/>
        <s v="Население(прямые расчеты)" u="1"/>
        <s v="Население (прямые расчеты)" u="1"/>
        <s v="Население" u="1"/>
      </sharedItems>
    </cacheField>
    <cacheField name="Месяц расчета" numFmtId="1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Отопл" numFmtId="165">
      <sharedItems containsString="0" containsBlank="1" containsNumber="1" minValue="0" maxValue="38018.726017400004"/>
    </cacheField>
    <cacheField name="Вентиляция" numFmtId="165">
      <sharedItems containsString="0" containsBlank="1" containsNumber="1" minValue="0" maxValue="8861.844000000001"/>
    </cacheField>
    <cacheField name="ГВС/Гкал" numFmtId="165">
      <sharedItems containsString="0" containsBlank="1" containsNumber="1" minValue="0" maxValue="6903.3253359999999"/>
    </cacheField>
    <cacheField name="Пар" numFmtId="165">
      <sharedItems containsString="0" containsBlank="1" containsNumber="1" minValue="0" maxValue="248.16590300000001"/>
    </cacheField>
    <cacheField name="Потери" numFmtId="165">
      <sharedItems containsString="0" containsBlank="1" containsNumber="1" minValue="0" maxValue="292.334"/>
    </cacheField>
    <cacheField name="Итог/Гкал" numFmtId="165">
      <sharedItems containsSemiMixedTypes="0" containsString="0" containsNumber="1" minValue="0" maxValue="44922.051353400006"/>
    </cacheField>
    <cacheField name="Месяц расчета2" numFmtId="1">
      <sharedItems containsSemiMixedTypes="0" containsString="0" containsNumber="1" containsInteger="1" minValue="1" maxValue="12"/>
    </cacheField>
    <cacheField name="Нужды ГВС/куб.м" numFmtId="165">
      <sharedItems containsString="0" containsBlank="1" containsNumber="1" minValue="0" maxValue="106598.6"/>
    </cacheField>
    <cacheField name="Конденсат" numFmtId="165">
      <sharedItems containsString="0" containsBlank="1" containsNumber="1" minValue="0" maxValue="338.99299999999999"/>
    </cacheField>
    <cacheField name="Итог/куб.м" numFmtId="165">
      <sharedItems containsSemiMixedTypes="0" containsString="0" containsNumber="1" minValue="0" maxValue="106598.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38">
  <r>
    <x v="0"/>
    <x v="0"/>
    <x v="0"/>
    <n v="457"/>
    <m/>
    <n v="19.288766000000003"/>
    <n v="0"/>
    <n v="0"/>
    <n v="476.28876600000001"/>
    <n v="1"/>
    <n v="0"/>
    <n v="0"/>
    <n v="0"/>
  </r>
  <r>
    <x v="0"/>
    <x v="0"/>
    <x v="1"/>
    <n v="439.83"/>
    <m/>
    <n v="19.288766000000003"/>
    <n v="0"/>
    <n v="0"/>
    <n v="459.11876599999999"/>
    <n v="2"/>
    <n v="0"/>
    <n v="0"/>
    <n v="0"/>
  </r>
  <r>
    <x v="0"/>
    <x v="0"/>
    <x v="2"/>
    <n v="420"/>
    <m/>
    <n v="19.288766000000003"/>
    <n v="0"/>
    <n v="0"/>
    <n v="439.28876600000001"/>
    <n v="3"/>
    <n v="0"/>
    <n v="0"/>
    <n v="0"/>
  </r>
  <r>
    <x v="0"/>
    <x v="0"/>
    <x v="3"/>
    <n v="366.98902800000002"/>
    <m/>
    <n v="19.288766000000003"/>
    <n v="0"/>
    <n v="0"/>
    <n v="386.27779400000003"/>
    <n v="4"/>
    <n v="0"/>
    <n v="0"/>
    <n v="0"/>
  </r>
  <r>
    <x v="0"/>
    <x v="0"/>
    <x v="4"/>
    <m/>
    <m/>
    <n v="19.288766000000003"/>
    <n v="0"/>
    <n v="0"/>
    <n v="19.288766000000003"/>
    <n v="5"/>
    <n v="0"/>
    <n v="0"/>
    <n v="0"/>
  </r>
  <r>
    <x v="0"/>
    <x v="0"/>
    <x v="5"/>
    <m/>
    <m/>
    <n v="19.288766000000003"/>
    <n v="0"/>
    <n v="0"/>
    <n v="19.288766000000003"/>
    <n v="6"/>
    <n v="0"/>
    <n v="0"/>
    <n v="0"/>
  </r>
  <r>
    <x v="0"/>
    <x v="0"/>
    <x v="6"/>
    <m/>
    <m/>
    <n v="10.577710387096776"/>
    <n v="0"/>
    <n v="0"/>
    <n v="10.577710387096776"/>
    <n v="7"/>
    <n v="0"/>
    <n v="0"/>
    <n v="0"/>
  </r>
  <r>
    <x v="0"/>
    <x v="0"/>
    <x v="7"/>
    <m/>
    <m/>
    <n v="19.288766000000003"/>
    <n v="0"/>
    <n v="0"/>
    <n v="19.288766000000003"/>
    <n v="8"/>
    <n v="0"/>
    <n v="0"/>
    <n v="0"/>
  </r>
  <r>
    <x v="0"/>
    <x v="0"/>
    <x v="8"/>
    <m/>
    <m/>
    <n v="19.288766000000003"/>
    <n v="0"/>
    <n v="0"/>
    <n v="19.288766000000003"/>
    <n v="9"/>
    <n v="0"/>
    <n v="0"/>
    <n v="0"/>
  </r>
  <r>
    <x v="0"/>
    <x v="0"/>
    <x v="9"/>
    <n v="366.98902799999996"/>
    <m/>
    <n v="19.288766000000003"/>
    <n v="0"/>
    <n v="0"/>
    <n v="386.27779399999997"/>
    <n v="10"/>
    <n v="0"/>
    <n v="0"/>
    <n v="0"/>
  </r>
  <r>
    <x v="0"/>
    <x v="0"/>
    <x v="10"/>
    <n v="400"/>
    <m/>
    <n v="19.288766000000003"/>
    <n v="0"/>
    <n v="0"/>
    <n v="419.28876600000001"/>
    <n v="11"/>
    <n v="0"/>
    <n v="0"/>
    <n v="0"/>
  </r>
  <r>
    <x v="0"/>
    <x v="0"/>
    <x v="11"/>
    <n v="450"/>
    <m/>
    <n v="19.288766000000003"/>
    <n v="0"/>
    <n v="0"/>
    <n v="469.28876600000001"/>
    <n v="12"/>
    <n v="0"/>
    <n v="0"/>
    <n v="0"/>
  </r>
  <r>
    <x v="0"/>
    <x v="0"/>
    <x v="0"/>
    <n v="196.90649999999999"/>
    <m/>
    <n v="55"/>
    <n v="0"/>
    <n v="0"/>
    <n v="251.90649999999999"/>
    <n v="1"/>
    <n v="817.83170510475679"/>
    <n v="0"/>
    <n v="817.83170510475679"/>
  </r>
  <r>
    <x v="0"/>
    <x v="0"/>
    <x v="1"/>
    <n v="196.90649999999999"/>
    <m/>
    <n v="55"/>
    <n v="0"/>
    <n v="0"/>
    <n v="251.90649999999999"/>
    <n v="2"/>
    <n v="817.83170510475679"/>
    <n v="0"/>
    <n v="817.83170510475679"/>
  </r>
  <r>
    <x v="0"/>
    <x v="0"/>
    <x v="2"/>
    <n v="196.90649999999999"/>
    <m/>
    <n v="55"/>
    <n v="0"/>
    <n v="0"/>
    <n v="251.90649999999999"/>
    <n v="3"/>
    <n v="817.83170510475679"/>
    <n v="0"/>
    <n v="817.83170510475679"/>
  </r>
  <r>
    <x v="0"/>
    <x v="0"/>
    <x v="3"/>
    <n v="196.90649999999999"/>
    <m/>
    <n v="55"/>
    <n v="0"/>
    <n v="0"/>
    <n v="251.90649999999999"/>
    <n v="4"/>
    <n v="817.83170510475679"/>
    <n v="0"/>
    <n v="817.83170510475679"/>
  </r>
  <r>
    <x v="0"/>
    <x v="0"/>
    <x v="4"/>
    <m/>
    <m/>
    <n v="55"/>
    <n v="0"/>
    <n v="0"/>
    <n v="55"/>
    <n v="5"/>
    <n v="817.83170510475679"/>
    <n v="0"/>
    <n v="817.83170510475679"/>
  </r>
  <r>
    <x v="0"/>
    <x v="0"/>
    <x v="5"/>
    <m/>
    <m/>
    <n v="55"/>
    <n v="0"/>
    <n v="0"/>
    <n v="55"/>
    <n v="6"/>
    <n v="817.83170510475679"/>
    <n v="0"/>
    <n v="817.83170510475679"/>
  </r>
  <r>
    <x v="0"/>
    <x v="0"/>
    <x v="6"/>
    <m/>
    <m/>
    <n v="30.161290322580644"/>
    <n v="0"/>
    <n v="0"/>
    <n v="30.161290322580644"/>
    <n v="7"/>
    <n v="448.48851612903223"/>
    <n v="0"/>
    <n v="448.48851612903223"/>
  </r>
  <r>
    <x v="0"/>
    <x v="0"/>
    <x v="7"/>
    <m/>
    <m/>
    <n v="55"/>
    <n v="0"/>
    <n v="0"/>
    <n v="55"/>
    <n v="8"/>
    <n v="817.83170510475679"/>
    <n v="0"/>
    <n v="817.83170510475679"/>
  </r>
  <r>
    <x v="0"/>
    <x v="0"/>
    <x v="8"/>
    <m/>
    <m/>
    <n v="55"/>
    <n v="0"/>
    <n v="0"/>
    <n v="55"/>
    <n v="9"/>
    <n v="817.83170510475679"/>
    <n v="0"/>
    <n v="817.83170510475679"/>
  </r>
  <r>
    <x v="0"/>
    <x v="0"/>
    <x v="9"/>
    <n v="197"/>
    <m/>
    <n v="55"/>
    <n v="0"/>
    <n v="0"/>
    <n v="252"/>
    <n v="10"/>
    <n v="817.83170510475679"/>
    <n v="0"/>
    <n v="817.83170510475679"/>
  </r>
  <r>
    <x v="0"/>
    <x v="0"/>
    <x v="10"/>
    <n v="197"/>
    <m/>
    <n v="55"/>
    <n v="0"/>
    <n v="0"/>
    <n v="252"/>
    <n v="11"/>
    <n v="817.83170510475679"/>
    <n v="0"/>
    <n v="817.83170510475679"/>
  </r>
  <r>
    <x v="0"/>
    <x v="0"/>
    <x v="11"/>
    <n v="197"/>
    <m/>
    <n v="55"/>
    <n v="0"/>
    <n v="0"/>
    <n v="252"/>
    <n v="12"/>
    <n v="817.83170510475679"/>
    <n v="0"/>
    <n v="817.83170510475679"/>
  </r>
  <r>
    <x v="0"/>
    <x v="1"/>
    <x v="0"/>
    <n v="19"/>
    <n v="0"/>
    <n v="0"/>
    <n v="0"/>
    <n v="0.73199999999999998"/>
    <n v="19.731999999999999"/>
    <n v="1"/>
    <n v="0"/>
    <n v="0"/>
    <n v="0"/>
  </r>
  <r>
    <x v="0"/>
    <x v="1"/>
    <x v="1"/>
    <n v="19"/>
    <n v="0"/>
    <n v="0"/>
    <n v="0"/>
    <n v="0.63600000000000001"/>
    <n v="19.635999999999999"/>
    <n v="2"/>
    <n v="0"/>
    <n v="0"/>
    <n v="0"/>
  </r>
  <r>
    <x v="0"/>
    <x v="1"/>
    <x v="2"/>
    <n v="17"/>
    <n v="0"/>
    <n v="0"/>
    <n v="0"/>
    <n v="0.57599999999999996"/>
    <n v="17.576000000000001"/>
    <n v="3"/>
    <n v="0"/>
    <n v="0"/>
    <n v="0"/>
  </r>
  <r>
    <x v="0"/>
    <x v="1"/>
    <x v="3"/>
    <n v="10"/>
    <n v="0"/>
    <n v="0"/>
    <n v="0"/>
    <n v="0.36199999999999999"/>
    <n v="10.362"/>
    <n v="4"/>
    <n v="0"/>
    <n v="0"/>
    <n v="0"/>
  </r>
  <r>
    <x v="0"/>
    <x v="1"/>
    <x v="4"/>
    <m/>
    <m/>
    <n v="0"/>
    <n v="0"/>
    <m/>
    <n v="0"/>
    <n v="5"/>
    <n v="0"/>
    <n v="0"/>
    <n v="0"/>
  </r>
  <r>
    <x v="0"/>
    <x v="1"/>
    <x v="9"/>
    <n v="11"/>
    <n v="0"/>
    <n v="0"/>
    <n v="0"/>
    <n v="0.36399999999999999"/>
    <n v="11.364000000000001"/>
    <n v="10"/>
    <n v="0"/>
    <n v="0"/>
    <n v="0"/>
  </r>
  <r>
    <x v="0"/>
    <x v="1"/>
    <x v="10"/>
    <n v="15"/>
    <n v="0"/>
    <n v="0"/>
    <n v="0"/>
    <n v="0.51500000000000001"/>
    <n v="15.515000000000001"/>
    <n v="11"/>
    <n v="0"/>
    <n v="0"/>
    <n v="0"/>
  </r>
  <r>
    <x v="0"/>
    <x v="1"/>
    <x v="11"/>
    <n v="19"/>
    <n v="0"/>
    <n v="0"/>
    <n v="0"/>
    <n v="0.65600000000000003"/>
    <n v="19.655999999999999"/>
    <n v="12"/>
    <n v="0"/>
    <n v="0"/>
    <n v="0"/>
  </r>
  <r>
    <x v="1"/>
    <x v="2"/>
    <x v="0"/>
    <n v="440"/>
    <n v="44.320999999999998"/>
    <n v="80.850402557999999"/>
    <n v="0"/>
    <n v="8.1000000000000003E-2"/>
    <n v="565.25240255800009"/>
    <n v="1"/>
    <n v="1352.511"/>
    <n v="0"/>
    <n v="1352.511"/>
  </r>
  <r>
    <x v="1"/>
    <x v="2"/>
    <x v="1"/>
    <n v="420"/>
    <n v="42.581000000000003"/>
    <n v="80.850402557999999"/>
    <n v="0"/>
    <n v="7.0999999999999994E-2"/>
    <n v="543.50240255800009"/>
    <n v="2"/>
    <n v="1352.511"/>
    <n v="0"/>
    <n v="1352.511"/>
  </r>
  <r>
    <x v="1"/>
    <x v="2"/>
    <x v="2"/>
    <n v="350"/>
    <n v="28.917000000000002"/>
    <n v="80.850402557999999"/>
    <n v="0"/>
    <n v="6.4000000000000001E-2"/>
    <n v="459.83140255800004"/>
    <n v="3"/>
    <n v="1352.511"/>
    <n v="0"/>
    <n v="1352.511"/>
  </r>
  <r>
    <x v="1"/>
    <x v="2"/>
    <x v="3"/>
    <n v="270"/>
    <n v="28.58"/>
    <n v="80.850402557999999"/>
    <n v="0"/>
    <n v="0.04"/>
    <n v="379.47040255799999"/>
    <n v="4"/>
    <n v="1352.511"/>
    <n v="0"/>
    <n v="1352.511"/>
  </r>
  <r>
    <x v="1"/>
    <x v="2"/>
    <x v="4"/>
    <m/>
    <m/>
    <n v="6.8744699999999996"/>
    <n v="0"/>
    <m/>
    <n v="6.8744699999999996"/>
    <n v="5"/>
    <n v="115"/>
    <n v="0"/>
    <n v="115"/>
  </r>
  <r>
    <x v="1"/>
    <x v="2"/>
    <x v="5"/>
    <m/>
    <m/>
    <n v="0"/>
    <n v="0"/>
    <m/>
    <n v="0"/>
    <n v="6"/>
    <n v="0"/>
    <n v="0"/>
    <n v="0"/>
  </r>
  <r>
    <x v="1"/>
    <x v="2"/>
    <x v="6"/>
    <m/>
    <m/>
    <n v="0"/>
    <n v="0"/>
    <m/>
    <n v="0"/>
    <n v="7"/>
    <n v="0"/>
    <n v="0"/>
    <n v="0"/>
  </r>
  <r>
    <x v="1"/>
    <x v="2"/>
    <x v="7"/>
    <m/>
    <m/>
    <n v="0"/>
    <n v="0"/>
    <m/>
    <n v="0"/>
    <n v="8"/>
    <n v="0"/>
    <n v="0"/>
    <n v="0"/>
  </r>
  <r>
    <x v="1"/>
    <x v="2"/>
    <x v="8"/>
    <m/>
    <m/>
    <n v="6.8744699999999996"/>
    <n v="0"/>
    <m/>
    <n v="6.8744699999999996"/>
    <n v="9"/>
    <n v="115"/>
    <n v="0"/>
    <n v="115"/>
  </r>
  <r>
    <x v="1"/>
    <x v="2"/>
    <x v="9"/>
    <n v="220"/>
    <n v="33.414999999999999"/>
    <n v="80.850402557999999"/>
    <n v="0"/>
    <n v="1.9999999999999997E-2"/>
    <n v="334.28540255799999"/>
    <n v="10"/>
    <n v="1352.511"/>
    <n v="0"/>
    <n v="1352.511"/>
  </r>
  <r>
    <x v="1"/>
    <x v="2"/>
    <x v="10"/>
    <n v="310"/>
    <n v="24.568000000000001"/>
    <n v="80.850402557999999"/>
    <n v="0"/>
    <n v="4.8000000000000001E-2"/>
    <n v="415.46640255799997"/>
    <n v="11"/>
    <n v="1352.511"/>
    <n v="0"/>
    <n v="1352.511"/>
  </r>
  <r>
    <x v="1"/>
    <x v="2"/>
    <x v="11"/>
    <n v="410"/>
    <n v="29.332000000000001"/>
    <n v="80.850402557999999"/>
    <n v="0"/>
    <n v="5.8000000000000003E-2"/>
    <n v="520.24040255800003"/>
    <n v="12"/>
    <n v="1352.511"/>
    <n v="0"/>
    <n v="1352.511"/>
  </r>
  <r>
    <x v="1"/>
    <x v="0"/>
    <x v="0"/>
    <n v="180.803"/>
    <n v="0"/>
    <n v="46.844146000000002"/>
    <n v="0"/>
    <n v="0"/>
    <n v="227.64714599999999"/>
    <n v="1"/>
    <n v="723.35"/>
    <n v="0"/>
    <n v="723.35"/>
  </r>
  <r>
    <x v="1"/>
    <x v="0"/>
    <x v="1"/>
    <n v="177.65859999999998"/>
    <n v="0"/>
    <n v="46.844146000000002"/>
    <n v="0"/>
    <n v="0"/>
    <n v="224.50274599999997"/>
    <n v="2"/>
    <n v="723.35"/>
    <n v="0"/>
    <n v="723.35"/>
  </r>
  <r>
    <x v="1"/>
    <x v="0"/>
    <x v="2"/>
    <n v="180.18984199999997"/>
    <n v="0"/>
    <n v="46.844146000000002"/>
    <n v="0"/>
    <n v="0"/>
    <n v="227.03398799999997"/>
    <n v="3"/>
    <n v="723.35"/>
    <n v="0"/>
    <n v="723.35"/>
  </r>
  <r>
    <x v="1"/>
    <x v="0"/>
    <x v="3"/>
    <n v="165.08100000000002"/>
    <n v="0"/>
    <n v="46.844146000000002"/>
    <n v="0"/>
    <n v="0"/>
    <n v="211.92514600000001"/>
    <n v="4"/>
    <n v="723.35"/>
    <n v="0"/>
    <n v="723.35"/>
  </r>
  <r>
    <x v="1"/>
    <x v="0"/>
    <x v="4"/>
    <n v="0"/>
    <n v="0"/>
    <n v="7.5769199999999994"/>
    <n v="0"/>
    <n v="0"/>
    <n v="7.5769199999999994"/>
    <n v="5"/>
    <n v="117"/>
    <n v="0"/>
    <n v="117"/>
  </r>
  <r>
    <x v="1"/>
    <x v="0"/>
    <x v="5"/>
    <n v="0"/>
    <n v="0"/>
    <n v="0"/>
    <n v="0"/>
    <n v="0"/>
    <n v="0"/>
    <n v="6"/>
    <n v="0"/>
    <n v="0"/>
    <n v="0"/>
  </r>
  <r>
    <x v="1"/>
    <x v="0"/>
    <x v="6"/>
    <n v="0"/>
    <n v="0"/>
    <n v="0"/>
    <n v="0"/>
    <n v="0"/>
    <n v="0"/>
    <n v="7"/>
    <n v="0"/>
    <n v="0"/>
    <n v="0"/>
  </r>
  <r>
    <x v="1"/>
    <x v="0"/>
    <x v="7"/>
    <n v="0"/>
    <n v="0"/>
    <n v="0"/>
    <n v="0"/>
    <n v="0"/>
    <n v="0"/>
    <n v="8"/>
    <n v="0"/>
    <n v="0"/>
    <n v="0"/>
  </r>
  <r>
    <x v="1"/>
    <x v="0"/>
    <x v="8"/>
    <n v="0"/>
    <n v="0"/>
    <n v="39.050280000000001"/>
    <n v="0"/>
    <n v="0"/>
    <n v="39.050280000000001"/>
    <n v="9"/>
    <n v="603"/>
    <n v="0"/>
    <n v="603"/>
  </r>
  <r>
    <x v="1"/>
    <x v="0"/>
    <x v="9"/>
    <n v="166.6532"/>
    <n v="0"/>
    <n v="46.844146000000002"/>
    <n v="0"/>
    <n v="0"/>
    <n v="213.49734599999999"/>
    <n v="10"/>
    <n v="723.35"/>
    <n v="0"/>
    <n v="723.35"/>
  </r>
  <r>
    <x v="1"/>
    <x v="0"/>
    <x v="10"/>
    <n v="174.35697999999999"/>
    <n v="0"/>
    <n v="46.844146000000002"/>
    <n v="0"/>
    <n v="0"/>
    <n v="221.20112599999999"/>
    <n v="11"/>
    <n v="723.35"/>
    <n v="0"/>
    <n v="723.35"/>
  </r>
  <r>
    <x v="1"/>
    <x v="0"/>
    <x v="11"/>
    <n v="177.65859999999998"/>
    <n v="0"/>
    <n v="46.844146000000002"/>
    <n v="0"/>
    <n v="0"/>
    <n v="224.50274599999997"/>
    <n v="12"/>
    <n v="723.35"/>
    <n v="0"/>
    <n v="723.35"/>
  </r>
  <r>
    <x v="1"/>
    <x v="0"/>
    <x v="0"/>
    <n v="4395.7377391999999"/>
    <n v="0"/>
    <n v="761.04009200000007"/>
    <n v="0"/>
    <n v="0"/>
    <n v="5156.7778312"/>
    <n v="1"/>
    <n v="11751.7"/>
    <n v="0"/>
    <n v="11751.7"/>
  </r>
  <r>
    <x v="1"/>
    <x v="0"/>
    <x v="1"/>
    <n v="4076.1102266600001"/>
    <n v="0"/>
    <n v="761.04009200000007"/>
    <n v="0"/>
    <n v="0"/>
    <n v="4837.1503186600003"/>
    <n v="2"/>
    <n v="11751.7"/>
    <n v="0"/>
    <n v="11751.7"/>
  </r>
  <r>
    <x v="1"/>
    <x v="0"/>
    <x v="2"/>
    <n v="4010.1690551539996"/>
    <n v="0"/>
    <n v="761.04009200000007"/>
    <n v="0"/>
    <n v="0"/>
    <n v="4771.2091471539998"/>
    <n v="3"/>
    <n v="11751.7"/>
    <n v="0"/>
    <n v="11751.7"/>
  </r>
  <r>
    <x v="1"/>
    <x v="0"/>
    <x v="3"/>
    <n v="3733.4464969999999"/>
    <n v="0"/>
    <n v="761.04009200000007"/>
    <n v="0"/>
    <n v="0"/>
    <n v="4494.4865890000001"/>
    <n v="4"/>
    <n v="11751.7"/>
    <n v="0"/>
    <n v="11751.7"/>
  </r>
  <r>
    <x v="1"/>
    <x v="0"/>
    <x v="4"/>
    <m/>
    <n v="0"/>
    <n v="123.30304"/>
    <n v="0"/>
    <n v="0"/>
    <n v="123.30304"/>
    <n v="5"/>
    <n v="1904"/>
    <n v="0"/>
    <n v="1904"/>
  </r>
  <r>
    <x v="1"/>
    <x v="0"/>
    <x v="5"/>
    <m/>
    <n v="0"/>
    <n v="0"/>
    <n v="0"/>
    <n v="0"/>
    <n v="0"/>
    <n v="6"/>
    <n v="0"/>
    <n v="0"/>
    <n v="0"/>
  </r>
  <r>
    <x v="1"/>
    <x v="0"/>
    <x v="6"/>
    <m/>
    <n v="0"/>
    <n v="0"/>
    <n v="0"/>
    <n v="0"/>
    <n v="0"/>
    <n v="7"/>
    <n v="0"/>
    <n v="0"/>
    <n v="0"/>
  </r>
  <r>
    <x v="1"/>
    <x v="0"/>
    <x v="7"/>
    <m/>
    <n v="0"/>
    <n v="0"/>
    <n v="0"/>
    <n v="0"/>
    <n v="0"/>
    <n v="8"/>
    <n v="0"/>
    <n v="0"/>
    <n v="0"/>
  </r>
  <r>
    <x v="1"/>
    <x v="0"/>
    <x v="8"/>
    <m/>
    <n v="0"/>
    <n v="126.955504"/>
    <n v="0"/>
    <n v="0"/>
    <n v="126.955504"/>
    <n v="9"/>
    <n v="1960.4"/>
    <n v="0"/>
    <n v="1960.4"/>
  </r>
  <r>
    <x v="1"/>
    <x v="0"/>
    <x v="9"/>
    <n v="3848.6275826000001"/>
    <n v="0"/>
    <n v="714.19594600000005"/>
    <n v="0"/>
    <n v="0"/>
    <n v="4562.8235285999999"/>
    <n v="10"/>
    <n v="11028.35"/>
    <n v="0"/>
    <n v="11028.35"/>
  </r>
  <r>
    <x v="1"/>
    <x v="0"/>
    <x v="10"/>
    <n v="3993.6039395999996"/>
    <n v="0"/>
    <n v="714.19594600000005"/>
    <n v="0"/>
    <n v="0"/>
    <n v="4707.7998855999995"/>
    <n v="11"/>
    <n v="11028.35"/>
    <n v="0"/>
    <n v="11028.35"/>
  </r>
  <r>
    <x v="1"/>
    <x v="0"/>
    <x v="11"/>
    <n v="4079.9897537999996"/>
    <n v="0"/>
    <n v="714.19594600000005"/>
    <n v="0"/>
    <n v="0"/>
    <n v="4794.1856997999994"/>
    <n v="12"/>
    <n v="11028.35"/>
    <n v="0"/>
    <n v="11028.35"/>
  </r>
  <r>
    <x v="1"/>
    <x v="1"/>
    <x v="0"/>
    <n v="45"/>
    <n v="1.1000000000000001"/>
    <n v="1.7305153846153845"/>
    <n v="0"/>
    <n v="4.0949999999999998"/>
    <n v="51.925515384615387"/>
    <n v="1"/>
    <n v="28.94903450459006"/>
    <n v="0"/>
    <n v="28.94903450459006"/>
  </r>
  <r>
    <x v="1"/>
    <x v="1"/>
    <x v="1"/>
    <n v="43.863999999999997"/>
    <n v="0.9"/>
    <n v="1.563046153846154"/>
    <n v="0"/>
    <n v="4.3040000000000003"/>
    <n v="50.63104615384615"/>
    <n v="2"/>
    <n v="26.147515036403927"/>
    <n v="0"/>
    <n v="26.147515036403927"/>
  </r>
  <r>
    <x v="1"/>
    <x v="1"/>
    <x v="2"/>
    <n v="38"/>
    <n v="0.7"/>
    <n v="1.7305153846153845"/>
    <n v="0"/>
    <n v="3.0209999999999999"/>
    <n v="43.451515384615391"/>
    <n v="3"/>
    <n v="28.94903450459006"/>
    <n v="0"/>
    <n v="28.94903450459006"/>
  </r>
  <r>
    <x v="1"/>
    <x v="1"/>
    <x v="3"/>
    <n v="29"/>
    <n v="0.5"/>
    <n v="1.6746923076923077"/>
    <n v="0"/>
    <n v="2.5990000000000002"/>
    <n v="33.773692307692308"/>
    <n v="4"/>
    <n v="28.015194681861349"/>
    <n v="0"/>
    <n v="28.015194681861349"/>
  </r>
  <r>
    <x v="1"/>
    <x v="1"/>
    <x v="4"/>
    <m/>
    <m/>
    <n v="0.29888999999999999"/>
    <n v="0"/>
    <m/>
    <n v="0.29888999999999999"/>
    <n v="5"/>
    <n v="5"/>
    <n v="0"/>
    <n v="5"/>
  </r>
  <r>
    <x v="1"/>
    <x v="1"/>
    <x v="5"/>
    <m/>
    <m/>
    <n v="0"/>
    <n v="0"/>
    <m/>
    <n v="0"/>
    <n v="6"/>
    <n v="0"/>
    <n v="0"/>
    <n v="0"/>
  </r>
  <r>
    <x v="1"/>
    <x v="1"/>
    <x v="6"/>
    <m/>
    <m/>
    <n v="0"/>
    <n v="0"/>
    <m/>
    <n v="0"/>
    <n v="7"/>
    <n v="0"/>
    <n v="0"/>
    <n v="0"/>
  </r>
  <r>
    <x v="1"/>
    <x v="1"/>
    <x v="7"/>
    <m/>
    <m/>
    <n v="0"/>
    <n v="0"/>
    <m/>
    <n v="0"/>
    <n v="8"/>
    <n v="0"/>
    <n v="0"/>
    <n v="0"/>
  </r>
  <r>
    <x v="1"/>
    <x v="1"/>
    <x v="8"/>
    <m/>
    <m/>
    <n v="0.29888999999999999"/>
    <n v="0"/>
    <m/>
    <n v="0.29888999999999999"/>
    <n v="9"/>
    <n v="5"/>
    <n v="0"/>
    <n v="5"/>
  </r>
  <r>
    <x v="1"/>
    <x v="1"/>
    <x v="9"/>
    <n v="21.28"/>
    <n v="0.34499999999999997"/>
    <n v="1.7305153846153845"/>
    <n v="0"/>
    <n v="2.1120000000000001"/>
    <n v="25.467515384615382"/>
    <n v="10"/>
    <n v="28.94903450459006"/>
    <n v="0"/>
    <n v="28.94903450459006"/>
  </r>
  <r>
    <x v="1"/>
    <x v="1"/>
    <x v="10"/>
    <n v="31.088000000000001"/>
    <n v="0.66800000000000004"/>
    <n v="1.6746923076923077"/>
    <n v="0"/>
    <n v="3.1080000000000001"/>
    <n v="36.538692307692308"/>
    <n v="11"/>
    <n v="28.015194681861349"/>
    <n v="0"/>
    <n v="28.015194681861349"/>
  </r>
  <r>
    <x v="1"/>
    <x v="1"/>
    <x v="11"/>
    <n v="41"/>
    <n v="0.97199999999999998"/>
    <n v="1.7305153846153845"/>
    <n v="0"/>
    <n v="4.1109999999999998"/>
    <n v="47.813515384615386"/>
    <n v="12"/>
    <n v="28.94903450459006"/>
    <n v="0"/>
    <n v="28.94903450459006"/>
  </r>
  <r>
    <x v="1"/>
    <x v="3"/>
    <x v="0"/>
    <n v="108.35"/>
    <n v="0"/>
    <n v="10.232163129074317"/>
    <n v="0"/>
    <n v="5.7009999999999996"/>
    <n v="124.28316312907431"/>
    <n v="1"/>
    <n v="171.1693788529947"/>
    <n v="0"/>
    <n v="171.1693788529947"/>
  </r>
  <r>
    <x v="1"/>
    <x v="3"/>
    <x v="1"/>
    <n v="90"/>
    <n v="0"/>
    <n v="9.2419537940026082"/>
    <n v="0"/>
    <n v="5.48"/>
    <n v="104.72195379400262"/>
    <n v="2"/>
    <n v="154.60460025431777"/>
    <n v="0"/>
    <n v="154.60460025431777"/>
  </r>
  <r>
    <x v="1"/>
    <x v="3"/>
    <x v="2"/>
    <n v="75"/>
    <n v="0"/>
    <n v="10.232163129074317"/>
    <n v="0"/>
    <n v="4.7309999999999999"/>
    <n v="89.963163129074317"/>
    <n v="3"/>
    <n v="171.1693788529947"/>
    <n v="0"/>
    <n v="171.1693788529947"/>
  </r>
  <r>
    <x v="1"/>
    <x v="3"/>
    <x v="3"/>
    <n v="70"/>
    <n v="0"/>
    <n v="9.9020933507170792"/>
    <n v="0"/>
    <n v="3.5449999999999999"/>
    <n v="83.447093350717083"/>
    <n v="4"/>
    <n v="165.64778598676904"/>
    <n v="0"/>
    <n v="165.64778598676904"/>
  </r>
  <r>
    <x v="1"/>
    <x v="3"/>
    <x v="4"/>
    <m/>
    <m/>
    <n v="1.6737839999999999"/>
    <n v="0"/>
    <m/>
    <n v="1.6737839999999999"/>
    <n v="5"/>
    <n v="28"/>
    <n v="0"/>
    <n v="28"/>
  </r>
  <r>
    <x v="1"/>
    <x v="3"/>
    <x v="5"/>
    <m/>
    <m/>
    <n v="0"/>
    <n v="0"/>
    <m/>
    <n v="0"/>
    <n v="6"/>
    <m/>
    <n v="0"/>
    <n v="0"/>
  </r>
  <r>
    <x v="1"/>
    <x v="3"/>
    <x v="6"/>
    <m/>
    <m/>
    <n v="0"/>
    <n v="0"/>
    <m/>
    <n v="0"/>
    <n v="7"/>
    <m/>
    <n v="0"/>
    <n v="0"/>
  </r>
  <r>
    <x v="1"/>
    <x v="3"/>
    <x v="7"/>
    <m/>
    <m/>
    <n v="0"/>
    <n v="0"/>
    <m/>
    <n v="0"/>
    <n v="8"/>
    <m/>
    <n v="0"/>
    <n v="0"/>
  </r>
  <r>
    <x v="1"/>
    <x v="3"/>
    <x v="8"/>
    <m/>
    <m/>
    <n v="1.6737839999999999"/>
    <n v="0"/>
    <m/>
    <n v="1.6737839999999999"/>
    <n v="9"/>
    <n v="28"/>
    <n v="0"/>
    <n v="28"/>
  </r>
  <r>
    <x v="1"/>
    <x v="3"/>
    <x v="9"/>
    <n v="75"/>
    <n v="0"/>
    <n v="10.232163129074317"/>
    <n v="0"/>
    <n v="2.2149999999999999"/>
    <n v="87.447163129074326"/>
    <n v="10"/>
    <n v="171.1693788529947"/>
    <n v="0"/>
    <n v="171.1693788529947"/>
  </r>
  <r>
    <x v="1"/>
    <x v="3"/>
    <x v="10"/>
    <n v="80"/>
    <n v="0"/>
    <n v="9.9020933507170792"/>
    <n v="0"/>
    <n v="4.5250000000000004"/>
    <n v="94.427093350717087"/>
    <n v="11"/>
    <n v="165.64778598676904"/>
    <n v="0"/>
    <n v="165.64778598676904"/>
  </r>
  <r>
    <x v="1"/>
    <x v="3"/>
    <x v="11"/>
    <n v="90"/>
    <n v="0"/>
    <n v="10.232163129074317"/>
    <n v="0"/>
    <n v="5.7469999999999999"/>
    <n v="105.97916312907432"/>
    <n v="12"/>
    <n v="171.1693788529947"/>
    <n v="0"/>
    <n v="171.1693788529947"/>
  </r>
  <r>
    <x v="1"/>
    <x v="4"/>
    <x v="0"/>
    <n v="0.59299999999999997"/>
    <n v="0"/>
    <n v="0"/>
    <n v="0"/>
    <n v="0"/>
    <n v="0.59299999999999997"/>
    <n v="1"/>
    <n v="0"/>
    <n v="0"/>
    <n v="0"/>
  </r>
  <r>
    <x v="1"/>
    <x v="4"/>
    <x v="1"/>
    <n v="0.51600000000000001"/>
    <n v="0"/>
    <n v="0"/>
    <n v="0"/>
    <n v="0"/>
    <n v="0.51600000000000001"/>
    <n v="2"/>
    <n v="0"/>
    <n v="0"/>
    <n v="0"/>
  </r>
  <r>
    <x v="1"/>
    <x v="4"/>
    <x v="2"/>
    <n v="0.46700000000000003"/>
    <n v="0"/>
    <n v="0"/>
    <n v="0"/>
    <n v="0"/>
    <n v="0.46700000000000003"/>
    <n v="3"/>
    <n v="0"/>
    <n v="0"/>
    <n v="0"/>
  </r>
  <r>
    <x v="1"/>
    <x v="4"/>
    <x v="3"/>
    <n v="0.29300000000000004"/>
    <n v="0"/>
    <n v="0"/>
    <n v="0"/>
    <n v="0"/>
    <n v="0.29300000000000004"/>
    <n v="4"/>
    <n v="0"/>
    <n v="0"/>
    <n v="0"/>
  </r>
  <r>
    <x v="1"/>
    <x v="4"/>
    <x v="4"/>
    <m/>
    <m/>
    <n v="0"/>
    <n v="0"/>
    <m/>
    <n v="0"/>
    <n v="5"/>
    <n v="0"/>
    <n v="0"/>
    <n v="0"/>
  </r>
  <r>
    <x v="1"/>
    <x v="4"/>
    <x v="9"/>
    <n v="0"/>
    <n v="0"/>
    <n v="0"/>
    <n v="0"/>
    <n v="0"/>
    <n v="0"/>
    <n v="10"/>
    <n v="0"/>
    <n v="0"/>
    <n v="0"/>
  </r>
  <r>
    <x v="1"/>
    <x v="4"/>
    <x v="10"/>
    <n v="0"/>
    <n v="0"/>
    <n v="0"/>
    <n v="0"/>
    <n v="0"/>
    <n v="0"/>
    <n v="11"/>
    <n v="0"/>
    <n v="0"/>
    <n v="0"/>
  </r>
  <r>
    <x v="1"/>
    <x v="4"/>
    <x v="11"/>
    <n v="0"/>
    <n v="0"/>
    <n v="0"/>
    <n v="0"/>
    <n v="0"/>
    <n v="0"/>
    <n v="12"/>
    <n v="0"/>
    <n v="0"/>
    <n v="0"/>
  </r>
  <r>
    <x v="2"/>
    <x v="0"/>
    <x v="0"/>
    <n v="0"/>
    <n v="0"/>
    <n v="56.4037529792"/>
    <n v="0"/>
    <n v="0"/>
    <n v="56.4037529792"/>
    <n v="1"/>
    <n v="870.96591999999998"/>
    <n v="0"/>
    <n v="870.96591999999998"/>
  </r>
  <r>
    <x v="2"/>
    <x v="0"/>
    <x v="1"/>
    <n v="0"/>
    <n v="0"/>
    <n v="56.4037529792"/>
    <n v="0"/>
    <n v="0"/>
    <n v="56.4037529792"/>
    <n v="2"/>
    <n v="870.96591999999998"/>
    <n v="0"/>
    <n v="870.96591999999998"/>
  </r>
  <r>
    <x v="2"/>
    <x v="0"/>
    <x v="2"/>
    <n v="0"/>
    <n v="0"/>
    <n v="56.4037529792"/>
    <n v="0"/>
    <n v="0"/>
    <n v="56.4037529792"/>
    <n v="3"/>
    <n v="870.96591999999998"/>
    <n v="0"/>
    <n v="870.96591999999998"/>
  </r>
  <r>
    <x v="2"/>
    <x v="0"/>
    <x v="3"/>
    <n v="0"/>
    <n v="0"/>
    <n v="56.4037529792"/>
    <n v="0"/>
    <n v="0"/>
    <n v="56.4037529792"/>
    <n v="4"/>
    <n v="870.96591999999998"/>
    <n v="0"/>
    <n v="870.96591999999998"/>
  </r>
  <r>
    <x v="2"/>
    <x v="0"/>
    <x v="4"/>
    <n v="0"/>
    <n v="0"/>
    <n v="56.4037529792"/>
    <n v="0"/>
    <n v="0"/>
    <n v="56.4037529792"/>
    <n v="5"/>
    <n v="870.96591999999998"/>
    <n v="0"/>
    <n v="870.96591999999998"/>
  </r>
  <r>
    <x v="2"/>
    <x v="0"/>
    <x v="5"/>
    <n v="0"/>
    <n v="0"/>
    <n v="32.498678312533357"/>
    <n v="0"/>
    <n v="0"/>
    <n v="32.498678312533357"/>
    <n v="6"/>
    <n v="501.832586666667"/>
    <n v="0"/>
    <n v="501.832586666667"/>
  </r>
  <r>
    <x v="2"/>
    <x v="0"/>
    <x v="6"/>
    <n v="0"/>
    <n v="0"/>
    <n v="56.4037529792"/>
    <n v="0"/>
    <n v="0"/>
    <n v="56.4037529792"/>
    <n v="7"/>
    <n v="870.96591999999998"/>
    <n v="0"/>
    <n v="870.96591999999998"/>
  </r>
  <r>
    <x v="2"/>
    <x v="0"/>
    <x v="7"/>
    <n v="0"/>
    <n v="0"/>
    <n v="56.4037529792"/>
    <n v="0"/>
    <n v="0"/>
    <n v="56.4037529792"/>
    <n v="8"/>
    <n v="870.96591999999998"/>
    <n v="0"/>
    <n v="870.96591999999998"/>
  </r>
  <r>
    <x v="2"/>
    <x v="0"/>
    <x v="8"/>
    <n v="0"/>
    <n v="0"/>
    <n v="56.4037529792"/>
    <n v="0"/>
    <n v="0"/>
    <n v="56.4037529792"/>
    <n v="9"/>
    <n v="870.96591999999998"/>
    <n v="0"/>
    <n v="870.96591999999998"/>
  </r>
  <r>
    <x v="2"/>
    <x v="0"/>
    <x v="9"/>
    <n v="0"/>
    <n v="0"/>
    <n v="56.4037529792"/>
    <n v="0"/>
    <n v="0"/>
    <n v="56.4037529792"/>
    <n v="10"/>
    <n v="870.96591999999998"/>
    <n v="0"/>
    <n v="870.96591999999998"/>
  </r>
  <r>
    <x v="2"/>
    <x v="0"/>
    <x v="10"/>
    <n v="0"/>
    <n v="0"/>
    <n v="56.4037529792"/>
    <n v="0"/>
    <n v="0"/>
    <n v="56.4037529792"/>
    <n v="11"/>
    <n v="870.96591999999998"/>
    <n v="0"/>
    <n v="870.96591999999998"/>
  </r>
  <r>
    <x v="2"/>
    <x v="0"/>
    <x v="11"/>
    <n v="0"/>
    <n v="0"/>
    <n v="56.4037529792"/>
    <n v="0"/>
    <n v="0"/>
    <n v="56.4037529792"/>
    <n v="12"/>
    <n v="870.96591999999998"/>
    <n v="0"/>
    <n v="870.96591999999998"/>
  </r>
  <r>
    <x v="2"/>
    <x v="3"/>
    <x v="0"/>
    <n v="0"/>
    <n v="0"/>
    <n v="2.4090719999999999E-2"/>
    <n v="0"/>
    <n v="0"/>
    <n v="2.4090719999999999E-2"/>
    <n v="1"/>
    <n v="0.372"/>
    <n v="0"/>
    <n v="0.372"/>
  </r>
  <r>
    <x v="2"/>
    <x v="3"/>
    <x v="1"/>
    <n v="0"/>
    <n v="0"/>
    <n v="2.1759360000000002E-2"/>
    <n v="0"/>
    <n v="0"/>
    <n v="2.1759360000000002E-2"/>
    <n v="2"/>
    <n v="0.33600000000000002"/>
    <n v="0"/>
    <n v="0.33600000000000002"/>
  </r>
  <r>
    <x v="2"/>
    <x v="3"/>
    <x v="2"/>
    <n v="0"/>
    <n v="0"/>
    <n v="2.4090719999999999E-2"/>
    <n v="0"/>
    <n v="0"/>
    <n v="2.4090719999999999E-2"/>
    <n v="3"/>
    <n v="0.372"/>
    <n v="0"/>
    <n v="0.372"/>
  </r>
  <r>
    <x v="2"/>
    <x v="3"/>
    <x v="3"/>
    <n v="0"/>
    <n v="0"/>
    <n v="2.3313599999999997E-2"/>
    <n v="0"/>
    <n v="0"/>
    <n v="2.3313599999999997E-2"/>
    <n v="4"/>
    <n v="0.36"/>
    <n v="0"/>
    <n v="0.36"/>
  </r>
  <r>
    <x v="2"/>
    <x v="3"/>
    <x v="4"/>
    <m/>
    <m/>
    <n v="2.4090719999999999E-2"/>
    <n v="0"/>
    <m/>
    <n v="2.4090719999999999E-2"/>
    <n v="5"/>
    <n v="0.372"/>
    <n v="0"/>
    <n v="0.372"/>
  </r>
  <r>
    <x v="2"/>
    <x v="3"/>
    <x v="5"/>
    <m/>
    <m/>
    <n v="1.2433919999999999E-2"/>
    <n v="0"/>
    <m/>
    <n v="1.2433919999999999E-2"/>
    <n v="6"/>
    <n v="0.192"/>
    <n v="0"/>
    <n v="0.192"/>
  </r>
  <r>
    <x v="2"/>
    <x v="3"/>
    <x v="6"/>
    <m/>
    <m/>
    <n v="2.4090719999999999E-2"/>
    <n v="0"/>
    <m/>
    <n v="2.4090719999999999E-2"/>
    <n v="7"/>
    <n v="0.372"/>
    <n v="0"/>
    <n v="0.372"/>
  </r>
  <r>
    <x v="2"/>
    <x v="3"/>
    <x v="7"/>
    <m/>
    <m/>
    <n v="2.4090719999999999E-2"/>
    <n v="0"/>
    <m/>
    <n v="2.4090719999999999E-2"/>
    <n v="8"/>
    <n v="0.372"/>
    <n v="0"/>
    <n v="0.372"/>
  </r>
  <r>
    <x v="2"/>
    <x v="3"/>
    <x v="8"/>
    <m/>
    <m/>
    <n v="2.3313599999999997E-2"/>
    <n v="0"/>
    <m/>
    <n v="2.3313599999999997E-2"/>
    <n v="9"/>
    <n v="0.36"/>
    <n v="0"/>
    <n v="0.36"/>
  </r>
  <r>
    <x v="2"/>
    <x v="3"/>
    <x v="9"/>
    <n v="0"/>
    <n v="0"/>
    <n v="2.4090719999999999E-2"/>
    <n v="0"/>
    <n v="0"/>
    <n v="2.4090719999999999E-2"/>
    <n v="10"/>
    <n v="0.372"/>
    <n v="0"/>
    <n v="0.372"/>
  </r>
  <r>
    <x v="2"/>
    <x v="3"/>
    <x v="10"/>
    <n v="0"/>
    <n v="0"/>
    <n v="2.3313599999999997E-2"/>
    <n v="0"/>
    <n v="0"/>
    <n v="2.3313599999999997E-2"/>
    <n v="11"/>
    <n v="0.36"/>
    <n v="0"/>
    <n v="0.36"/>
  </r>
  <r>
    <x v="2"/>
    <x v="3"/>
    <x v="11"/>
    <n v="0"/>
    <n v="0"/>
    <n v="2.4090719999999999E-2"/>
    <n v="0"/>
    <n v="0"/>
    <n v="2.4090719999999999E-2"/>
    <n v="12"/>
    <n v="0.372"/>
    <n v="0"/>
    <n v="0.372"/>
  </r>
  <r>
    <x v="3"/>
    <x v="0"/>
    <x v="0"/>
    <n v="0"/>
    <n v="0"/>
    <n v="93.437670799999992"/>
    <n v="0"/>
    <n v="0"/>
    <n v="93.437670799999992"/>
    <n v="1"/>
    <n v="1442.83"/>
    <n v="0"/>
    <n v="1442.83"/>
  </r>
  <r>
    <x v="3"/>
    <x v="0"/>
    <x v="1"/>
    <n v="0"/>
    <n v="0"/>
    <n v="93.437670799999992"/>
    <n v="0"/>
    <n v="0"/>
    <n v="93.437670799999992"/>
    <n v="2"/>
    <n v="1442.83"/>
    <n v="0"/>
    <n v="1442.83"/>
  </r>
  <r>
    <x v="3"/>
    <x v="0"/>
    <x v="2"/>
    <n v="0"/>
    <n v="0"/>
    <n v="93.437670799999992"/>
    <n v="0"/>
    <n v="0"/>
    <n v="93.437670799999992"/>
    <n v="3"/>
    <n v="1442.83"/>
    <n v="0"/>
    <n v="1442.83"/>
  </r>
  <r>
    <x v="3"/>
    <x v="0"/>
    <x v="3"/>
    <n v="0"/>
    <n v="0"/>
    <n v="93.437670799999992"/>
    <n v="0"/>
    <n v="0"/>
    <n v="93.437670799999992"/>
    <n v="4"/>
    <n v="1442.83"/>
    <n v="0"/>
    <n v="1442.83"/>
  </r>
  <r>
    <x v="3"/>
    <x v="0"/>
    <x v="4"/>
    <n v="0"/>
    <n v="0"/>
    <n v="12.056473651612903"/>
    <n v="0"/>
    <n v="0"/>
    <n v="12.056473651612903"/>
    <n v="5"/>
    <n v="186.17161290322579"/>
    <n v="0"/>
    <n v="186.17161290322579"/>
  </r>
  <r>
    <x v="3"/>
    <x v="0"/>
    <x v="4"/>
    <n v="0"/>
    <n v="0"/>
    <n v="81.381197148387088"/>
    <n v="0"/>
    <n v="0"/>
    <n v="81.381197148387088"/>
    <n v="5"/>
    <n v="1256.658387096774"/>
    <n v="0"/>
    <n v="1256.658387096774"/>
  </r>
  <r>
    <x v="3"/>
    <x v="0"/>
    <x v="5"/>
    <n v="0"/>
    <n v="0"/>
    <n v="93.437670799999992"/>
    <n v="0"/>
    <n v="0"/>
    <n v="93.437670799999992"/>
    <n v="6"/>
    <n v="1442.83"/>
    <n v="0"/>
    <n v="1442.83"/>
  </r>
  <r>
    <x v="3"/>
    <x v="0"/>
    <x v="6"/>
    <n v="0"/>
    <n v="0"/>
    <n v="49.217599999999997"/>
    <n v="0"/>
    <n v="0"/>
    <n v="49.217599999999997"/>
    <n v="7"/>
    <n v="760"/>
    <n v="0"/>
    <n v="760"/>
  </r>
  <r>
    <x v="3"/>
    <x v="0"/>
    <x v="7"/>
    <n v="0"/>
    <n v="0"/>
    <n v="93.437670799999992"/>
    <n v="0"/>
    <n v="0"/>
    <n v="93.437670799999992"/>
    <n v="8"/>
    <n v="1442.83"/>
    <n v="0"/>
    <n v="1442.83"/>
  </r>
  <r>
    <x v="3"/>
    <x v="0"/>
    <x v="8"/>
    <n v="0"/>
    <n v="0"/>
    <n v="77.864725666666672"/>
    <n v="0"/>
    <n v="0"/>
    <n v="77.864725666666672"/>
    <n v="9"/>
    <n v="1202.3583333333333"/>
    <n v="0"/>
    <n v="1202.3583333333333"/>
  </r>
  <r>
    <x v="3"/>
    <x v="0"/>
    <x v="8"/>
    <n v="0"/>
    <n v="0"/>
    <n v="15.572945133333333"/>
    <n v="0"/>
    <n v="0"/>
    <n v="15.572945133333333"/>
    <n v="9"/>
    <n v="240.47166666666666"/>
    <n v="0"/>
    <n v="240.47166666666666"/>
  </r>
  <r>
    <x v="3"/>
    <x v="0"/>
    <x v="9"/>
    <n v="0"/>
    <n v="0"/>
    <n v="93.437670799999992"/>
    <n v="0"/>
    <n v="0"/>
    <n v="93.437670799999992"/>
    <n v="10"/>
    <n v="1442.83"/>
    <n v="0"/>
    <n v="1442.83"/>
  </r>
  <r>
    <x v="3"/>
    <x v="0"/>
    <x v="10"/>
    <n v="0"/>
    <n v="0"/>
    <n v="93.437670799999992"/>
    <n v="0"/>
    <n v="0"/>
    <n v="93.437670799999992"/>
    <n v="11"/>
    <n v="1442.83"/>
    <n v="0"/>
    <n v="1442.83"/>
  </r>
  <r>
    <x v="3"/>
    <x v="0"/>
    <x v="11"/>
    <n v="0"/>
    <n v="0"/>
    <n v="93.437670799999992"/>
    <n v="0"/>
    <n v="0"/>
    <n v="93.437670799999992"/>
    <n v="12"/>
    <n v="1442.83"/>
    <n v="0"/>
    <n v="1442.83"/>
  </r>
  <r>
    <x v="4"/>
    <x v="2"/>
    <x v="0"/>
    <n v="2050"/>
    <n v="85.061000000000007"/>
    <n v="96.373947848761404"/>
    <n v="0"/>
    <n v="1.6"/>
    <n v="2233.0349478487615"/>
    <n v="1"/>
    <n v="1612.1975952484427"/>
    <n v="0"/>
    <n v="1612.1975952484427"/>
  </r>
  <r>
    <x v="4"/>
    <x v="2"/>
    <x v="1"/>
    <n v="2001"/>
    <n v="67.611000000000004"/>
    <n v="87.047436766623207"/>
    <n v="0"/>
    <n v="2.548"/>
    <n v="2158.206436766623"/>
    <n v="2"/>
    <n v="1456.1784731276257"/>
    <n v="0"/>
    <n v="1456.1784731276257"/>
  </r>
  <r>
    <x v="4"/>
    <x v="2"/>
    <x v="2"/>
    <n v="1250"/>
    <n v="51.201999999999998"/>
    <n v="96.373947848761404"/>
    <n v="0"/>
    <n v="0.71599999999999997"/>
    <n v="1398.2919478487613"/>
    <n v="3"/>
    <n v="1612.1975952484427"/>
    <n v="0"/>
    <n v="1612.1975952484427"/>
  </r>
  <r>
    <x v="4"/>
    <x v="2"/>
    <x v="3"/>
    <n v="1150"/>
    <n v="49.460999999999999"/>
    <n v="93.265110821381995"/>
    <n v="0"/>
    <n v="0.95299999999999996"/>
    <n v="1293.679110821382"/>
    <n v="4"/>
    <n v="1560.1912212081702"/>
    <n v="0"/>
    <n v="1560.1912212081702"/>
  </r>
  <r>
    <x v="4"/>
    <x v="2"/>
    <x v="4"/>
    <m/>
    <m/>
    <n v="131.94801498276124"/>
    <n v="0"/>
    <m/>
    <n v="131.94801498276124"/>
    <n v="5"/>
    <n v="2207.30059524844"/>
    <n v="0"/>
    <n v="2207.30059524844"/>
  </r>
  <r>
    <x v="4"/>
    <x v="2"/>
    <x v="5"/>
    <m/>
    <m/>
    <n v="89.562835687588191"/>
    <n v="0"/>
    <m/>
    <n v="89.562835687588191"/>
    <n v="6"/>
    <n v="1498.2574808054501"/>
    <n v="0"/>
    <n v="1498.2574808054501"/>
  </r>
  <r>
    <x v="4"/>
    <x v="2"/>
    <x v="6"/>
    <m/>
    <m/>
    <n v="120.9099178452436"/>
    <n v="0"/>
    <m/>
    <n v="120.9099178452436"/>
    <n v="7"/>
    <n v="2022.6490990873499"/>
    <n v="0"/>
    <n v="2022.6490990873499"/>
  </r>
  <r>
    <x v="4"/>
    <x v="2"/>
    <x v="7"/>
    <m/>
    <m/>
    <n v="138.82248498276124"/>
    <n v="0"/>
    <m/>
    <n v="138.82248498276124"/>
    <n v="8"/>
    <n v="2322.30059524844"/>
    <n v="0"/>
    <n v="2322.30059524844"/>
  </r>
  <r>
    <x v="4"/>
    <x v="2"/>
    <x v="8"/>
    <m/>
    <m/>
    <n v="127.46990308738198"/>
    <n v="0"/>
    <m/>
    <n v="127.46990308738198"/>
    <n v="9"/>
    <n v="2132.3882212081699"/>
    <n v="0"/>
    <n v="2132.3882212081699"/>
  </r>
  <r>
    <x v="4"/>
    <x v="2"/>
    <x v="9"/>
    <n v="950"/>
    <n v="27.004000000000001"/>
    <n v="96.373947848761404"/>
    <n v="0"/>
    <n v="0.71199999999999997"/>
    <n v="1074.0899478487613"/>
    <n v="10"/>
    <n v="1612.1975952484427"/>
    <n v="0"/>
    <n v="1612.1975952484427"/>
  </r>
  <r>
    <x v="4"/>
    <x v="2"/>
    <x v="10"/>
    <n v="1750"/>
    <n v="48.668999999999997"/>
    <n v="93.265110821381995"/>
    <n v="0"/>
    <n v="1.121"/>
    <n v="1893.0551108213822"/>
    <n v="11"/>
    <n v="1560.1912212081702"/>
    <n v="0"/>
    <n v="1560.1912212081702"/>
  </r>
  <r>
    <x v="4"/>
    <x v="2"/>
    <x v="11"/>
    <n v="1950"/>
    <n v="53.566000000000003"/>
    <n v="96.373947848761404"/>
    <n v="0"/>
    <n v="1.3380000000000001"/>
    <n v="2101.2779478487614"/>
    <n v="12"/>
    <n v="1612.1975952484427"/>
    <n v="0"/>
    <n v="1612.1975952484427"/>
  </r>
  <r>
    <x v="4"/>
    <x v="5"/>
    <x v="0"/>
    <n v="19"/>
    <n v="0"/>
    <n v="5.5593540000000004E-2"/>
    <n v="0"/>
    <n v="0.52400000000000002"/>
    <n v="19.579593540000001"/>
    <n v="1"/>
    <n v="0.93"/>
    <n v="0"/>
    <n v="0.93"/>
  </r>
  <r>
    <x v="4"/>
    <x v="5"/>
    <x v="1"/>
    <n v="18"/>
    <n v="0"/>
    <n v="5.0213519999999998E-2"/>
    <n v="0"/>
    <n v="0.45700000000000002"/>
    <n v="18.507213520000001"/>
    <n v="2"/>
    <n v="0.84"/>
    <n v="0"/>
    <n v="0.84"/>
  </r>
  <r>
    <x v="4"/>
    <x v="5"/>
    <x v="2"/>
    <n v="15"/>
    <n v="0"/>
    <n v="5.5593540000000004E-2"/>
    <n v="0"/>
    <n v="0.41"/>
    <n v="15.46559354"/>
    <n v="3"/>
    <n v="0.93"/>
    <n v="0"/>
    <n v="0.93"/>
  </r>
  <r>
    <x v="4"/>
    <x v="5"/>
    <x v="3"/>
    <n v="9"/>
    <n v="0"/>
    <n v="5.3800199999999999E-2"/>
    <n v="0"/>
    <n v="0.251"/>
    <n v="9.304800199999999"/>
    <n v="4"/>
    <n v="0.9"/>
    <n v="0"/>
    <n v="0.9"/>
  </r>
  <r>
    <x v="4"/>
    <x v="5"/>
    <x v="4"/>
    <m/>
    <m/>
    <n v="5.4039311999999999E-2"/>
    <n v="0"/>
    <m/>
    <n v="5.4039311999999999E-2"/>
    <n v="5"/>
    <n v="0.90400000000000003"/>
    <n v="0"/>
    <n v="0.90400000000000003"/>
  </r>
  <r>
    <x v="4"/>
    <x v="5"/>
    <x v="5"/>
    <m/>
    <m/>
    <n v="3.6763469999999999E-2"/>
    <n v="0"/>
    <m/>
    <n v="3.6763469999999999E-2"/>
    <n v="6"/>
    <n v="0.61499999999999999"/>
    <n v="0"/>
    <n v="0.61499999999999999"/>
  </r>
  <r>
    <x v="4"/>
    <x v="5"/>
    <x v="6"/>
    <m/>
    <m/>
    <n v="4.7045285999999999E-2"/>
    <n v="0"/>
    <m/>
    <n v="4.7045285999999999E-2"/>
    <n v="7"/>
    <n v="0.78700000000000003"/>
    <n v="0"/>
    <n v="0.78700000000000003"/>
  </r>
  <r>
    <x v="4"/>
    <x v="5"/>
    <x v="7"/>
    <m/>
    <m/>
    <n v="4.8719069999999996E-2"/>
    <n v="0"/>
    <m/>
    <n v="4.8719069999999996E-2"/>
    <n v="8"/>
    <n v="0.81499999999999995"/>
    <n v="0"/>
    <n v="0.81499999999999995"/>
  </r>
  <r>
    <x v="4"/>
    <x v="5"/>
    <x v="8"/>
    <m/>
    <m/>
    <n v="4.9914629999999995E-2"/>
    <n v="0"/>
    <m/>
    <n v="4.9914629999999995E-2"/>
    <n v="9"/>
    <n v="0.83499999999999996"/>
    <n v="0"/>
    <n v="0.83499999999999996"/>
  </r>
  <r>
    <x v="4"/>
    <x v="5"/>
    <x v="9"/>
    <n v="10"/>
    <n v="0"/>
    <n v="5.5593540000000004E-2"/>
    <n v="0"/>
    <n v="0.26400000000000001"/>
    <n v="10.31959354"/>
    <n v="10"/>
    <n v="0.93"/>
    <n v="0"/>
    <n v="0.93"/>
  </r>
  <r>
    <x v="4"/>
    <x v="5"/>
    <x v="10"/>
    <n v="15"/>
    <n v="0"/>
    <n v="5.2963308000000001E-2"/>
    <n v="0"/>
    <n v="0.36399999999999999"/>
    <n v="15.416963308000001"/>
    <n v="11"/>
    <n v="0.88600000000000001"/>
    <n v="0"/>
    <n v="0.88600000000000001"/>
  </r>
  <r>
    <x v="4"/>
    <x v="5"/>
    <x v="11"/>
    <n v="16"/>
    <n v="0"/>
    <n v="5.4039311999999999E-2"/>
    <n v="0"/>
    <n v="0.46899999999999997"/>
    <n v="16.523039312000002"/>
    <n v="12"/>
    <n v="0.90400000000000003"/>
    <n v="0"/>
    <n v="0.90400000000000003"/>
  </r>
  <r>
    <x v="4"/>
    <x v="0"/>
    <x v="0"/>
    <n v="14220.91171941"/>
    <n v="0"/>
    <n v="1202.4928219999999"/>
    <n v="0"/>
    <n v="0"/>
    <n v="15423.40454141"/>
    <n v="1"/>
    <n v="18568.45"/>
    <n v="0"/>
    <n v="18568.45"/>
  </r>
  <r>
    <x v="4"/>
    <x v="0"/>
    <x v="1"/>
    <n v="13060.160434101001"/>
    <n v="0"/>
    <n v="1202.4928219999999"/>
    <n v="0"/>
    <n v="0"/>
    <n v="14262.653256101001"/>
    <n v="2"/>
    <n v="18568.45"/>
    <n v="0"/>
    <n v="18568.45"/>
  </r>
  <r>
    <x v="4"/>
    <x v="0"/>
    <x v="2"/>
    <n v="12840.481058616901"/>
    <n v="0"/>
    <n v="1202.4928219999999"/>
    <n v="0"/>
    <n v="0"/>
    <n v="14042.973880616901"/>
    <n v="3"/>
    <n v="18568.45"/>
    <n v="0"/>
    <n v="18568.45"/>
  </r>
  <r>
    <x v="4"/>
    <x v="0"/>
    <x v="3"/>
    <n v="12292.721567781"/>
    <n v="0"/>
    <n v="1202.4928219999999"/>
    <n v="0"/>
    <n v="0"/>
    <n v="13495.214389781"/>
    <n v="4"/>
    <n v="18568.45"/>
    <n v="0"/>
    <n v="18568.45"/>
  </r>
  <r>
    <x v="4"/>
    <x v="0"/>
    <x v="4"/>
    <m/>
    <n v="0"/>
    <n v="1241.737382"/>
    <n v="0"/>
    <n v="0"/>
    <n v="1241.737382"/>
    <n v="5"/>
    <n v="19174.45"/>
    <n v="0"/>
    <n v="19174.45"/>
  </r>
  <r>
    <x v="4"/>
    <x v="0"/>
    <x v="5"/>
    <m/>
    <n v="0"/>
    <n v="666.30659518666664"/>
    <n v="0"/>
    <n v="0"/>
    <n v="666.30659518666664"/>
    <n v="6"/>
    <n v="10288.860333333334"/>
    <n v="0"/>
    <n v="10288.860333333334"/>
  </r>
  <r>
    <x v="4"/>
    <x v="0"/>
    <x v="6"/>
    <m/>
    <n v="0"/>
    <n v="1249.3466820000001"/>
    <n v="0"/>
    <n v="0"/>
    <n v="1249.3466820000001"/>
    <n v="7"/>
    <n v="19291.95"/>
    <n v="0"/>
    <n v="19291.95"/>
  </r>
  <r>
    <x v="4"/>
    <x v="0"/>
    <x v="7"/>
    <m/>
    <n v="0"/>
    <n v="1249.3466820000001"/>
    <n v="0"/>
    <n v="0"/>
    <n v="1249.3466820000001"/>
    <n v="8"/>
    <n v="19291.95"/>
    <n v="0"/>
    <n v="19291.95"/>
  </r>
  <r>
    <x v="4"/>
    <x v="0"/>
    <x v="8"/>
    <m/>
    <n v="0"/>
    <n v="1241.510722"/>
    <n v="0"/>
    <n v="0"/>
    <n v="1241.510722"/>
    <n v="9"/>
    <n v="19170.95"/>
    <n v="0"/>
    <n v="19170.95"/>
  </r>
  <r>
    <x v="4"/>
    <x v="0"/>
    <x v="9"/>
    <n v="12398.244411900001"/>
    <n v="0"/>
    <n v="1202.4928219999999"/>
    <n v="0"/>
    <n v="0"/>
    <n v="13600.737233900001"/>
    <n v="10"/>
    <n v="18568.45"/>
    <n v="0"/>
    <n v="18568.45"/>
  </r>
  <r>
    <x v="4"/>
    <x v="0"/>
    <x v="10"/>
    <n v="12781.963845060001"/>
    <n v="0"/>
    <n v="1202.4928219999999"/>
    <n v="0"/>
    <n v="0"/>
    <n v="13984.456667060002"/>
    <n v="11"/>
    <n v="18568.45"/>
    <n v="0"/>
    <n v="18568.45"/>
  </r>
  <r>
    <x v="4"/>
    <x v="0"/>
    <x v="11"/>
    <n v="13069.753419930001"/>
    <n v="0"/>
    <n v="1202.4928219999999"/>
    <n v="0"/>
    <n v="0"/>
    <n v="14272.246241930001"/>
    <n v="12"/>
    <n v="18568.45"/>
    <n v="0"/>
    <n v="18568.45"/>
  </r>
  <r>
    <x v="4"/>
    <x v="0"/>
    <x v="0"/>
    <n v="16041.808600570001"/>
    <n v="0"/>
    <n v="2086.0944519999998"/>
    <n v="0"/>
    <n v="0"/>
    <n v="18127.90305257"/>
    <n v="1"/>
    <n v="32212.699999999997"/>
    <n v="0"/>
    <n v="32212.699999999997"/>
  </r>
  <r>
    <x v="4"/>
    <x v="0"/>
    <x v="1"/>
    <n v="15447.383507371"/>
    <n v="0"/>
    <n v="2086.0944519999998"/>
    <n v="0"/>
    <n v="0"/>
    <n v="17533.477959371001"/>
    <n v="2"/>
    <n v="32212.699999999997"/>
    <n v="0"/>
    <n v="32212.699999999997"/>
  </r>
  <r>
    <x v="4"/>
    <x v="0"/>
    <x v="2"/>
    <n v="15224.230480579901"/>
    <n v="0"/>
    <n v="2086.0944519999998"/>
    <n v="0"/>
    <n v="0"/>
    <n v="17310.324932579901"/>
    <n v="3"/>
    <n v="32212.699999999997"/>
    <n v="0"/>
    <n v="32212.699999999997"/>
  </r>
  <r>
    <x v="4"/>
    <x v="0"/>
    <x v="3"/>
    <n v="14667.809614651"/>
    <n v="0"/>
    <n v="2086.0944519999998"/>
    <n v="0"/>
    <n v="0"/>
    <n v="16753.904066651001"/>
    <n v="4"/>
    <n v="32212.699999999997"/>
    <n v="0"/>
    <n v="32212.699999999997"/>
  </r>
  <r>
    <x v="4"/>
    <x v="0"/>
    <x v="4"/>
    <m/>
    <n v="0"/>
    <n v="2645.8151319999997"/>
    <n v="0"/>
    <n v="0"/>
    <n v="2645.8151319999997"/>
    <n v="5"/>
    <n v="40855.699999999997"/>
    <n v="0"/>
    <n v="40855.699999999997"/>
  </r>
  <r>
    <x v="4"/>
    <x v="0"/>
    <x v="5"/>
    <m/>
    <n v="0"/>
    <n v="1198.4770543999998"/>
    <n v="0"/>
    <n v="0"/>
    <n v="1198.4770543999998"/>
    <n v="6"/>
    <n v="18506.439999999999"/>
    <n v="0"/>
    <n v="18506.439999999999"/>
  </r>
  <r>
    <x v="4"/>
    <x v="0"/>
    <x v="6"/>
    <m/>
    <n v="0"/>
    <n v="2086.0951193517999"/>
    <n v="0"/>
    <n v="0"/>
    <n v="2086.0951193517999"/>
    <n v="7"/>
    <n v="32212.710305000001"/>
    <n v="0"/>
    <n v="32212.710305000001"/>
  </r>
  <r>
    <x v="4"/>
    <x v="0"/>
    <x v="7"/>
    <m/>
    <n v="0"/>
    <n v="2753.4462519999997"/>
    <n v="0"/>
    <n v="0"/>
    <n v="2753.4462519999997"/>
    <n v="8"/>
    <n v="42517.7"/>
    <n v="0"/>
    <n v="42517.7"/>
  </r>
  <r>
    <x v="4"/>
    <x v="0"/>
    <x v="8"/>
    <m/>
    <n v="0"/>
    <n v="2642.1885719999996"/>
    <n v="0"/>
    <n v="0"/>
    <n v="2642.1885719999996"/>
    <n v="9"/>
    <n v="40799.699999999997"/>
    <n v="0"/>
    <n v="40799.699999999997"/>
  </r>
  <r>
    <x v="4"/>
    <x v="0"/>
    <x v="9"/>
    <n v="14775.001024900001"/>
    <n v="0"/>
    <n v="2086.0944519999998"/>
    <n v="0"/>
    <n v="0"/>
    <n v="16861.095476900002"/>
    <n v="10"/>
    <n v="32212.699999999997"/>
    <n v="0"/>
    <n v="32212.699999999997"/>
  </r>
  <r>
    <x v="4"/>
    <x v="0"/>
    <x v="10"/>
    <n v="15164.787971260001"/>
    <n v="0"/>
    <n v="2086.0944519999998"/>
    <n v="0"/>
    <n v="0"/>
    <n v="17250.882423260002"/>
    <n v="11"/>
    <n v="32212.699999999997"/>
    <n v="0"/>
    <n v="32212.699999999997"/>
  </r>
  <r>
    <x v="4"/>
    <x v="0"/>
    <x v="11"/>
    <n v="15457.128181030001"/>
    <n v="0"/>
    <n v="2086.0944519999998"/>
    <n v="0"/>
    <n v="0"/>
    <n v="17543.22263303"/>
    <n v="12"/>
    <n v="32212.699999999997"/>
    <n v="0"/>
    <n v="32212.699999999997"/>
  </r>
  <r>
    <x v="4"/>
    <x v="6"/>
    <x v="0"/>
    <n v="1370"/>
    <n v="76.680999999999997"/>
    <n v="139.84284383311606"/>
    <n v="0"/>
    <n v="32"/>
    <n v="1618.5238438331162"/>
    <n v="1"/>
    <n v="2339.3697318932727"/>
    <n v="0"/>
    <n v="2339.3697318932727"/>
  </r>
  <r>
    <x v="4"/>
    <x v="6"/>
    <x v="1"/>
    <n v="1112"/>
    <n v="74"/>
    <n v="126.30966539765318"/>
    <n v="0"/>
    <n v="25"/>
    <n v="1337.3096653976531"/>
    <n v="2"/>
    <n v="2112.9791126777941"/>
    <n v="0"/>
    <n v="2112.9791126777941"/>
  </r>
  <r>
    <x v="4"/>
    <x v="6"/>
    <x v="2"/>
    <n v="998"/>
    <n v="58"/>
    <n v="139.84284383311606"/>
    <n v="0"/>
    <n v="26.381"/>
    <n v="1222.2238438331162"/>
    <n v="3"/>
    <n v="2339.3697318932727"/>
    <n v="0"/>
    <n v="2339.3697318932727"/>
  </r>
  <r>
    <x v="4"/>
    <x v="6"/>
    <x v="3"/>
    <n v="739"/>
    <n v="48"/>
    <n v="135.33178435462841"/>
    <n v="0"/>
    <n v="15"/>
    <n v="937.33178435462844"/>
    <n v="4"/>
    <n v="2263.9061921547795"/>
    <n v="0"/>
    <n v="2263.9061921547795"/>
  </r>
  <r>
    <x v="4"/>
    <x v="6"/>
    <x v="4"/>
    <m/>
    <m/>
    <n v="139.84284383311606"/>
    <n v="0"/>
    <m/>
    <n v="139.84284383311606"/>
    <n v="5"/>
    <n v="2339.3697318932727"/>
    <n v="0"/>
    <n v="2339.3697318932727"/>
  </r>
  <r>
    <x v="4"/>
    <x v="6"/>
    <x v="5"/>
    <m/>
    <m/>
    <n v="90.221189569752298"/>
    <n v="0"/>
    <m/>
    <n v="90.221189569752298"/>
    <n v="6"/>
    <n v="1509.2707947698534"/>
    <n v="0"/>
    <n v="1509.2707947698534"/>
  </r>
  <r>
    <x v="4"/>
    <x v="6"/>
    <x v="6"/>
    <m/>
    <m/>
    <n v="121.79860591916558"/>
    <n v="0"/>
    <m/>
    <n v="121.79860591916558"/>
    <n v="7"/>
    <n v="2037.5155729393018"/>
    <n v="0"/>
    <n v="2037.5155729393018"/>
  </r>
  <r>
    <x v="4"/>
    <x v="6"/>
    <x v="7"/>
    <m/>
    <m/>
    <n v="139.84284383311606"/>
    <n v="0"/>
    <m/>
    <n v="139.84284383311606"/>
    <n v="8"/>
    <n v="2339.3697318932727"/>
    <n v="0"/>
    <n v="2339.3697318932727"/>
  </r>
  <r>
    <x v="4"/>
    <x v="6"/>
    <x v="8"/>
    <m/>
    <m/>
    <n v="135.33178435462841"/>
    <n v="0"/>
    <m/>
    <n v="135.33178435462841"/>
    <n v="9"/>
    <n v="2263.9061921547795"/>
    <n v="0"/>
    <n v="2263.9061921547795"/>
  </r>
  <r>
    <x v="4"/>
    <x v="6"/>
    <x v="9"/>
    <n v="706"/>
    <n v="73"/>
    <n v="139.84284383311606"/>
    <n v="0"/>
    <n v="16"/>
    <n v="934.84284383311604"/>
    <n v="10"/>
    <n v="2339.3697318932727"/>
    <n v="0"/>
    <n v="2339.3697318932727"/>
  </r>
  <r>
    <x v="4"/>
    <x v="6"/>
    <x v="10"/>
    <n v="950"/>
    <n v="51.884999999999998"/>
    <n v="135.33178435462841"/>
    <n v="0"/>
    <n v="24.526"/>
    <n v="1161.7427843546284"/>
    <n v="11"/>
    <n v="2263.9061921547795"/>
    <n v="0"/>
    <n v="2263.9061921547795"/>
  </r>
  <r>
    <x v="4"/>
    <x v="6"/>
    <x v="11"/>
    <n v="1000"/>
    <n v="58.405999999999999"/>
    <n v="139.84284383311606"/>
    <n v="0"/>
    <n v="27.137999999999998"/>
    <n v="1225.386843833116"/>
    <n v="12"/>
    <n v="2339.3697318932727"/>
    <n v="0"/>
    <n v="2339.3697318932727"/>
  </r>
  <r>
    <x v="4"/>
    <x v="1"/>
    <x v="0"/>
    <n v="140"/>
    <n v="0"/>
    <n v="0.7065582434514639"/>
    <n v="0"/>
    <n v="9"/>
    <n v="149.70655824345147"/>
    <n v="1"/>
    <n v="11.819703627613235"/>
    <n v="0"/>
    <n v="11.819703627613235"/>
  </r>
  <r>
    <x v="4"/>
    <x v="1"/>
    <x v="1"/>
    <n v="130.40799999999999"/>
    <n v="0"/>
    <n v="0.7065582434514639"/>
    <n v="0"/>
    <n v="9.3030000000000008"/>
    <n v="140.41755824345145"/>
    <n v="2"/>
    <n v="11.819703627613235"/>
    <n v="0"/>
    <n v="11.819703627613235"/>
  </r>
  <r>
    <x v="4"/>
    <x v="1"/>
    <x v="2"/>
    <n v="108"/>
    <n v="0"/>
    <n v="0.7065582434514639"/>
    <n v="0"/>
    <n v="7"/>
    <n v="115.70655824345147"/>
    <n v="3"/>
    <n v="11.819703627613235"/>
    <n v="0"/>
    <n v="11.819703627613235"/>
  </r>
  <r>
    <x v="4"/>
    <x v="1"/>
    <x v="3"/>
    <n v="61"/>
    <n v="0"/>
    <n v="0.7065582434514639"/>
    <n v="0"/>
    <n v="3"/>
    <n v="64.706558243451468"/>
    <n v="4"/>
    <n v="11.819703627613235"/>
    <n v="0"/>
    <n v="11.819703627613235"/>
  </r>
  <r>
    <x v="4"/>
    <x v="1"/>
    <x v="4"/>
    <m/>
    <m/>
    <n v="2.1382413434514618"/>
    <n v="0"/>
    <m/>
    <n v="2.1382413434514618"/>
    <n v="5"/>
    <n v="35.769703627613197"/>
    <n v="0"/>
    <n v="35.769703627613197"/>
  </r>
  <r>
    <x v="4"/>
    <x v="1"/>
    <x v="5"/>
    <m/>
    <m/>
    <n v="1.4781479552542371"/>
    <n v="0"/>
    <m/>
    <n v="1.4781479552542371"/>
    <n v="6"/>
    <n v="24.727290228081188"/>
    <n v="0"/>
    <n v="24.727290228081188"/>
  </r>
  <r>
    <x v="4"/>
    <x v="1"/>
    <x v="6"/>
    <m/>
    <m/>
    <n v="2.2137409574514617"/>
    <n v="0"/>
    <m/>
    <n v="2.2137409574514617"/>
    <n v="7"/>
    <n v="37.032703627613202"/>
    <n v="0"/>
    <n v="37.032703627613202"/>
  </r>
  <r>
    <x v="4"/>
    <x v="1"/>
    <x v="7"/>
    <m/>
    <m/>
    <n v="2.4371313434514614"/>
    <n v="0"/>
    <m/>
    <n v="2.4371313434514614"/>
    <n v="8"/>
    <n v="40.769703627613197"/>
    <n v="0"/>
    <n v="40.769703627613197"/>
  </r>
  <r>
    <x v="4"/>
    <x v="1"/>
    <x v="8"/>
    <m/>
    <m/>
    <n v="2.090418943451462"/>
    <n v="0"/>
    <m/>
    <n v="2.090418943451462"/>
    <n v="9"/>
    <n v="34.9697036276132"/>
    <n v="0"/>
    <n v="34.9697036276132"/>
  </r>
  <r>
    <x v="4"/>
    <x v="1"/>
    <x v="9"/>
    <n v="44"/>
    <n v="0"/>
    <n v="0.7065582434514639"/>
    <n v="0"/>
    <n v="2"/>
    <n v="46.706558243451461"/>
    <n v="10"/>
    <n v="11.819703627613235"/>
    <n v="0"/>
    <n v="11.819703627613235"/>
  </r>
  <r>
    <x v="4"/>
    <x v="1"/>
    <x v="10"/>
    <n v="57"/>
    <n v="0"/>
    <n v="0.7065582434514639"/>
    <n v="0"/>
    <n v="3"/>
    <n v="60.706558243451461"/>
    <n v="11"/>
    <n v="11.819703627613235"/>
    <n v="0"/>
    <n v="11.819703627613235"/>
  </r>
  <r>
    <x v="4"/>
    <x v="1"/>
    <x v="11"/>
    <n v="76"/>
    <n v="0"/>
    <n v="0.7065582434514639"/>
    <n v="0"/>
    <n v="5"/>
    <n v="81.706558243451468"/>
    <n v="12"/>
    <n v="11.819703627613235"/>
    <n v="0"/>
    <n v="11.819703627613235"/>
  </r>
  <r>
    <x v="4"/>
    <x v="3"/>
    <x v="0"/>
    <n v="1760"/>
    <n v="200"/>
    <n v="71.251928943441982"/>
    <n v="0"/>
    <n v="65.22"/>
    <n v="2096.471928943442"/>
    <n v="1"/>
    <n v="1191.9423356994544"/>
    <n v="0"/>
    <n v="1191.9423356994544"/>
  </r>
  <r>
    <x v="4"/>
    <x v="3"/>
    <x v="1"/>
    <n v="1550"/>
    <n v="182.06100000000001"/>
    <n v="64.356580981173408"/>
    <n v="0"/>
    <n v="62.923000000000002"/>
    <n v="1859.3405809811734"/>
    <n v="2"/>
    <n v="1076.5930774059589"/>
    <n v="0"/>
    <n v="1076.5930774059589"/>
  </r>
  <r>
    <x v="4"/>
    <x v="3"/>
    <x v="2"/>
    <n v="1340"/>
    <n v="137.16200000000001"/>
    <n v="71.251928943441982"/>
    <n v="0"/>
    <n v="50.271000000000001"/>
    <n v="1598.6849289434419"/>
    <n v="3"/>
    <n v="1191.9423356994544"/>
    <n v="0"/>
    <n v="1191.9423356994544"/>
  </r>
  <r>
    <x v="4"/>
    <x v="3"/>
    <x v="3"/>
    <n v="1100"/>
    <n v="120.02"/>
    <n v="68.953479622685791"/>
    <n v="0"/>
    <n v="31.486999999999998"/>
    <n v="1320.4604796226859"/>
    <n v="4"/>
    <n v="1153.4925829349559"/>
    <n v="0"/>
    <n v="1153.4925829349559"/>
  </r>
  <r>
    <x v="4"/>
    <x v="3"/>
    <x v="4"/>
    <m/>
    <m/>
    <n v="79.810265358000009"/>
    <n v="0"/>
    <m/>
    <n v="79.810265358000009"/>
    <n v="5"/>
    <n v="1335.1110000000001"/>
    <n v="0"/>
    <n v="1335.1110000000001"/>
  </r>
  <r>
    <x v="4"/>
    <x v="3"/>
    <x v="5"/>
    <m/>
    <m/>
    <n v="52.570390511123883"/>
    <n v="0"/>
    <m/>
    <n v="52.570390511123883"/>
    <n v="6"/>
    <n v="879.42705528997101"/>
    <n v="0"/>
    <n v="879.42705528997101"/>
  </r>
  <r>
    <x v="4"/>
    <x v="3"/>
    <x v="6"/>
    <m/>
    <m/>
    <n v="70.969835900417181"/>
    <n v="0"/>
    <m/>
    <n v="70.969835900417181"/>
    <n v="7"/>
    <n v="1187.2233246414598"/>
    <n v="0"/>
    <n v="1187.2233246414598"/>
  </r>
  <r>
    <x v="4"/>
    <x v="3"/>
    <x v="7"/>
    <m/>
    <m/>
    <n v="81.484129203441725"/>
    <n v="0"/>
    <m/>
    <n v="81.484129203441725"/>
    <n v="8"/>
    <n v="1363.1123356994501"/>
    <n v="0"/>
    <n v="1363.1123356994501"/>
  </r>
  <r>
    <x v="4"/>
    <x v="3"/>
    <x v="8"/>
    <m/>
    <m/>
    <n v="77.181921322686037"/>
    <n v="0"/>
    <m/>
    <n v="77.181921322686037"/>
    <n v="9"/>
    <n v="1291.14258293496"/>
    <n v="0"/>
    <n v="1291.14258293496"/>
  </r>
  <r>
    <x v="4"/>
    <x v="3"/>
    <x v="9"/>
    <n v="900"/>
    <n v="76.839000000000013"/>
    <n v="71.251928943441982"/>
    <n v="0"/>
    <n v="24.189"/>
    <n v="1072.2799289434422"/>
    <n v="10"/>
    <n v="1191.9423356994544"/>
    <n v="0"/>
    <n v="1191.9423356994544"/>
  </r>
  <r>
    <x v="4"/>
    <x v="3"/>
    <x v="10"/>
    <n v="1283.92"/>
    <n v="60.582999999999998"/>
    <n v="68.953479622685791"/>
    <n v="0"/>
    <n v="46.218677"/>
    <n v="1459.675156622686"/>
    <n v="11"/>
    <n v="1153.4925829349559"/>
    <n v="0"/>
    <n v="1153.4925829349559"/>
  </r>
  <r>
    <x v="4"/>
    <x v="3"/>
    <x v="11"/>
    <n v="1559.53"/>
    <n v="101.64700000000001"/>
    <n v="71.251928943441982"/>
    <n v="0"/>
    <n v="59.109000000000002"/>
    <n v="1791.5379289434418"/>
    <n v="12"/>
    <n v="1191.9423356994544"/>
    <n v="0"/>
    <n v="1191.9423356994544"/>
  </r>
  <r>
    <x v="4"/>
    <x v="4"/>
    <x v="0"/>
    <n v="270"/>
    <n v="0"/>
    <n v="64.417627353324633"/>
    <n v="0"/>
    <n v="3.8029999999999999"/>
    <n v="338.22062735332463"/>
    <n v="1"/>
    <n v="1077.6142954485704"/>
    <n v="0"/>
    <n v="1077.6142954485704"/>
  </r>
  <r>
    <x v="4"/>
    <x v="4"/>
    <x v="1"/>
    <n v="240"/>
    <n v="0"/>
    <n v="58.183663415906132"/>
    <n v="0"/>
    <n v="4.2889999999999997"/>
    <n v="302.47266341590614"/>
    <n v="2"/>
    <n v="973.32904105032173"/>
    <n v="0"/>
    <n v="973.32904105032173"/>
  </r>
  <r>
    <x v="4"/>
    <x v="4"/>
    <x v="2"/>
    <n v="210"/>
    <n v="0"/>
    <n v="64.417627353324633"/>
    <n v="0"/>
    <n v="2.8180000000000001"/>
    <n v="277.23562735332462"/>
    <n v="3"/>
    <n v="1077.6142954485704"/>
    <n v="0"/>
    <n v="1077.6142954485704"/>
  </r>
  <r>
    <x v="4"/>
    <x v="4"/>
    <x v="3"/>
    <n v="140"/>
    <n v="0"/>
    <n v="62.33963937418514"/>
    <n v="0"/>
    <n v="2.7589999999999999"/>
    <n v="205.09863937418513"/>
    <n v="4"/>
    <n v="1042.8525439824875"/>
    <n v="0"/>
    <n v="1042.8525439824875"/>
  </r>
  <r>
    <x v="4"/>
    <x v="4"/>
    <x v="4"/>
    <m/>
    <m/>
    <n v="64.417627353324633"/>
    <n v="0"/>
    <m/>
    <n v="64.417627353324633"/>
    <n v="5"/>
    <n v="1077.6142954485704"/>
    <n v="0"/>
    <n v="1077.6142954485704"/>
  </r>
  <r>
    <x v="4"/>
    <x v="4"/>
    <x v="5"/>
    <m/>
    <m/>
    <n v="41.559759582790086"/>
    <n v="0"/>
    <m/>
    <n v="41.559759582790086"/>
    <n v="6"/>
    <n v="695.23502932165832"/>
    <n v="0"/>
    <n v="695.23502932165832"/>
  </r>
  <r>
    <x v="4"/>
    <x v="4"/>
    <x v="6"/>
    <m/>
    <m/>
    <n v="56.105675436766617"/>
    <n v="0"/>
    <m/>
    <n v="56.105675436766617"/>
    <n v="7"/>
    <n v="938.56728958423867"/>
    <n v="0"/>
    <n v="938.56728958423867"/>
  </r>
  <r>
    <x v="4"/>
    <x v="4"/>
    <x v="7"/>
    <m/>
    <m/>
    <n v="64.417627353324633"/>
    <n v="0"/>
    <m/>
    <n v="64.417627353324633"/>
    <n v="8"/>
    <n v="1077.6142954485704"/>
    <n v="0"/>
    <n v="1077.6142954485704"/>
  </r>
  <r>
    <x v="4"/>
    <x v="4"/>
    <x v="8"/>
    <m/>
    <m/>
    <n v="62.33963937418514"/>
    <n v="0"/>
    <m/>
    <n v="62.33963937418514"/>
    <n v="9"/>
    <n v="1042.8525439824875"/>
    <n v="0"/>
    <n v="1042.8525439824875"/>
  </r>
  <r>
    <x v="4"/>
    <x v="4"/>
    <x v="9"/>
    <n v="150"/>
    <n v="0"/>
    <n v="64.417627353324633"/>
    <n v="0"/>
    <n v="1.6950000000000001"/>
    <n v="216.11262735332463"/>
    <n v="10"/>
    <n v="1077.6142954485704"/>
    <n v="0"/>
    <n v="1077.6142954485704"/>
  </r>
  <r>
    <x v="4"/>
    <x v="4"/>
    <x v="10"/>
    <n v="190"/>
    <n v="0"/>
    <n v="62.33963937418514"/>
    <n v="0"/>
    <n v="2.1459999999999999"/>
    <n v="254.48563937418513"/>
    <n v="11"/>
    <n v="1042.8525439824875"/>
    <n v="0"/>
    <n v="1042.8525439824875"/>
  </r>
  <r>
    <x v="4"/>
    <x v="4"/>
    <x v="11"/>
    <n v="210"/>
    <n v="0"/>
    <n v="64.417627353324633"/>
    <n v="0"/>
    <n v="2.1"/>
    <n v="276.51762735332466"/>
    <n v="12"/>
    <n v="1077.6142954485704"/>
    <n v="0"/>
    <n v="1077.6142954485704"/>
  </r>
  <r>
    <x v="5"/>
    <x v="2"/>
    <x v="0"/>
    <n v="81.319000000000003"/>
    <n v="0"/>
    <n v="7.6101559322033889"/>
    <n v="0"/>
    <n v="0"/>
    <n v="88.929155932203386"/>
    <n v="1"/>
    <n v="0"/>
    <n v="0"/>
    <n v="0"/>
  </r>
  <r>
    <x v="5"/>
    <x v="2"/>
    <x v="1"/>
    <n v="70.686000000000007"/>
    <n v="0"/>
    <n v="6.8750328813559323"/>
    <n v="0"/>
    <n v="0"/>
    <n v="77.561032881355942"/>
    <n v="2"/>
    <n v="0"/>
    <n v="0"/>
    <n v="0"/>
  </r>
  <r>
    <x v="5"/>
    <x v="2"/>
    <x v="2"/>
    <n v="63.984999999999999"/>
    <n v="0"/>
    <n v="7.6101559322033889"/>
    <n v="0"/>
    <n v="0"/>
    <n v="71.595155932203383"/>
    <n v="3"/>
    <n v="0"/>
    <n v="0"/>
    <n v="0"/>
  </r>
  <r>
    <x v="5"/>
    <x v="2"/>
    <x v="3"/>
    <n v="40.212000000000003"/>
    <n v="0"/>
    <n v="7.3658654237288133"/>
    <n v="0"/>
    <n v="0"/>
    <n v="47.577865423728817"/>
    <n v="4"/>
    <n v="0"/>
    <n v="0"/>
    <n v="0"/>
  </r>
  <r>
    <x v="5"/>
    <x v="2"/>
    <x v="4"/>
    <m/>
    <m/>
    <n v="7.6101559322033889"/>
    <n v="0"/>
    <m/>
    <n v="7.6101559322033889"/>
    <n v="5"/>
    <n v="0"/>
    <n v="0"/>
    <n v="0"/>
  </r>
  <r>
    <x v="5"/>
    <x v="2"/>
    <x v="5"/>
    <m/>
    <m/>
    <n v="3.7442867796610169"/>
    <n v="0"/>
    <m/>
    <n v="3.7442867796610169"/>
    <n v="6"/>
    <n v="0"/>
    <n v="0"/>
    <n v="0"/>
  </r>
  <r>
    <x v="5"/>
    <x v="2"/>
    <x v="6"/>
    <m/>
    <m/>
    <n v="7.6101559322033889"/>
    <n v="0"/>
    <m/>
    <n v="7.6101559322033889"/>
    <n v="7"/>
    <n v="0"/>
    <n v="0"/>
    <n v="0"/>
  </r>
  <r>
    <x v="5"/>
    <x v="2"/>
    <x v="7"/>
    <m/>
    <m/>
    <n v="7.5245979661016946"/>
    <n v="0"/>
    <m/>
    <n v="7.5245979661016946"/>
    <n v="8"/>
    <n v="0"/>
    <n v="0"/>
    <n v="0"/>
  </r>
  <r>
    <x v="5"/>
    <x v="2"/>
    <x v="8"/>
    <m/>
    <m/>
    <n v="7.1902464406779654"/>
    <n v="0"/>
    <m/>
    <n v="7.1902464406779654"/>
    <n v="9"/>
    <n v="0"/>
    <n v="0"/>
    <n v="0"/>
  </r>
  <r>
    <x v="5"/>
    <x v="2"/>
    <x v="9"/>
    <n v="42.317"/>
    <n v="0"/>
    <n v="7.6101559322033889"/>
    <n v="0"/>
    <n v="0"/>
    <n v="49.927155932203391"/>
    <n v="10"/>
    <n v="0"/>
    <n v="0"/>
    <n v="0"/>
  </r>
  <r>
    <x v="5"/>
    <x v="2"/>
    <x v="10"/>
    <n v="57.232999999999997"/>
    <n v="0"/>
    <n v="7.3658654237288133"/>
    <n v="0"/>
    <n v="0"/>
    <n v="64.59886542372881"/>
    <n v="11"/>
    <n v="0"/>
    <n v="0"/>
    <n v="0"/>
  </r>
  <r>
    <x v="5"/>
    <x v="2"/>
    <x v="11"/>
    <n v="72.906999999999996"/>
    <n v="0"/>
    <n v="7.6101559322033889"/>
    <n v="0"/>
    <n v="0"/>
    <n v="80.51715593220338"/>
    <n v="12"/>
    <n v="0"/>
    <n v="0"/>
    <n v="0"/>
  </r>
  <r>
    <x v="5"/>
    <x v="0"/>
    <x v="0"/>
    <m/>
    <n v="0"/>
    <n v="61.193961957109359"/>
    <n v="0"/>
    <n v="0"/>
    <n v="61.193961957109359"/>
    <n v="1"/>
    <n v="0"/>
    <n v="0"/>
    <n v="0"/>
  </r>
  <r>
    <x v="5"/>
    <x v="0"/>
    <x v="1"/>
    <m/>
    <n v="0"/>
    <n v="55.23995505511828"/>
    <n v="0"/>
    <n v="0"/>
    <n v="55.23995505511828"/>
    <n v="2"/>
    <n v="0"/>
    <n v="0"/>
    <n v="0"/>
  </r>
  <r>
    <x v="5"/>
    <x v="0"/>
    <x v="2"/>
    <m/>
    <n v="0"/>
    <n v="61.193961957109359"/>
    <n v="0"/>
    <n v="0"/>
    <n v="61.193961957109359"/>
    <n v="3"/>
    <n v="0"/>
    <n v="0"/>
    <n v="0"/>
  </r>
  <r>
    <x v="5"/>
    <x v="0"/>
    <x v="3"/>
    <m/>
    <n v="0"/>
    <n v="59.209292989778994"/>
    <n v="0"/>
    <n v="0"/>
    <n v="59.209292989778994"/>
    <n v="4"/>
    <n v="0"/>
    <n v="0"/>
    <n v="0"/>
  </r>
  <r>
    <x v="5"/>
    <x v="0"/>
    <x v="4"/>
    <m/>
    <n v="0"/>
    <n v="61.193961957109359"/>
    <n v="0"/>
    <n v="0"/>
    <n v="61.193961957109359"/>
    <n v="5"/>
    <n v="0"/>
    <n v="0"/>
    <n v="0"/>
  </r>
  <r>
    <x v="5"/>
    <x v="0"/>
    <x v="5"/>
    <m/>
    <n v="0"/>
    <n v="59.209292989778994"/>
    <n v="0"/>
    <n v="0"/>
    <n v="59.209292989778994"/>
    <n v="6"/>
    <n v="0"/>
    <n v="0"/>
    <n v="0"/>
  </r>
  <r>
    <x v="5"/>
    <x v="0"/>
    <x v="6"/>
    <m/>
    <n v="0"/>
    <n v="33.557962408116147"/>
    <n v="0"/>
    <n v="0"/>
    <n v="33.557962408116147"/>
    <n v="7"/>
    <n v="0"/>
    <n v="0"/>
    <n v="0"/>
  </r>
  <r>
    <x v="5"/>
    <x v="0"/>
    <x v="7"/>
    <m/>
    <n v="0"/>
    <n v="61.193961957109359"/>
    <n v="0"/>
    <n v="0"/>
    <n v="61.193961957109359"/>
    <n v="8"/>
    <n v="0"/>
    <n v="0"/>
    <n v="0"/>
  </r>
  <r>
    <x v="5"/>
    <x v="0"/>
    <x v="8"/>
    <m/>
    <n v="0"/>
    <n v="59.209292989778994"/>
    <n v="0"/>
    <n v="0"/>
    <n v="59.209292989778994"/>
    <n v="9"/>
    <n v="0"/>
    <n v="0"/>
    <n v="0"/>
  </r>
  <r>
    <x v="5"/>
    <x v="0"/>
    <x v="9"/>
    <m/>
    <n v="0"/>
    <n v="61.193961957109359"/>
    <n v="0"/>
    <n v="0"/>
    <n v="61.193961957109359"/>
    <n v="10"/>
    <n v="0"/>
    <n v="0"/>
    <n v="0"/>
  </r>
  <r>
    <x v="5"/>
    <x v="0"/>
    <x v="10"/>
    <m/>
    <n v="0"/>
    <n v="59.209292989778994"/>
    <n v="0"/>
    <n v="0"/>
    <n v="59.209292989778994"/>
    <n v="11"/>
    <n v="0"/>
    <n v="0"/>
    <n v="0"/>
  </r>
  <r>
    <x v="5"/>
    <x v="0"/>
    <x v="11"/>
    <m/>
    <n v="0"/>
    <n v="61.193961957109359"/>
    <n v="0"/>
    <n v="0"/>
    <n v="61.193961957109359"/>
    <n v="12"/>
    <n v="0"/>
    <n v="0"/>
    <n v="0"/>
  </r>
  <r>
    <x v="5"/>
    <x v="0"/>
    <x v="0"/>
    <n v="1066.37711145"/>
    <n v="0"/>
    <n v="104.85287031737649"/>
    <n v="0"/>
    <n v="0"/>
    <n v="1171.2299817673766"/>
    <n v="1"/>
    <n v="188.220480306013"/>
    <n v="0"/>
    <n v="188.220480306013"/>
  </r>
  <r>
    <x v="5"/>
    <x v="0"/>
    <x v="1"/>
    <n v="1027.5226969350001"/>
    <n v="0"/>
    <n v="94.705818351178763"/>
    <n v="0"/>
    <n v="0"/>
    <n v="1122.2285152861789"/>
    <n v="2"/>
    <n v="177.49882092156002"/>
    <n v="0"/>
    <n v="177.49882092156002"/>
  </r>
  <r>
    <x v="5"/>
    <x v="0"/>
    <x v="2"/>
    <n v="1012.9363675515"/>
    <n v="0"/>
    <n v="104.85287031737649"/>
    <n v="0"/>
    <n v="0"/>
    <n v="1117.7892378688764"/>
    <n v="3"/>
    <n v="188.220480306013"/>
    <n v="0"/>
    <n v="188.220480306013"/>
  </r>
  <r>
    <x v="5"/>
    <x v="0"/>
    <x v="3"/>
    <n v="996.31177379999997"/>
    <n v="0"/>
    <n v="101.47051966197725"/>
    <n v="0"/>
    <n v="0"/>
    <n v="1097.7822934619771"/>
    <n v="4"/>
    <n v="184.64659384452901"/>
    <n v="0"/>
    <n v="184.64659384452901"/>
  </r>
  <r>
    <x v="5"/>
    <x v="0"/>
    <x v="4"/>
    <m/>
    <n v="0"/>
    <n v="104.85287031737649"/>
    <n v="0"/>
    <n v="0"/>
    <n v="104.85287031737649"/>
    <n v="5"/>
    <n v="188.220480306013"/>
    <n v="0"/>
    <n v="188.220480306013"/>
  </r>
  <r>
    <x v="5"/>
    <x v="0"/>
    <x v="5"/>
    <m/>
    <n v="0"/>
    <n v="87.941117040380277"/>
    <n v="0"/>
    <n v="0"/>
    <n v="87.941117040380277"/>
    <n v="6"/>
    <n v="184.64659384452901"/>
    <n v="0"/>
    <n v="184.64659384452901"/>
  </r>
  <r>
    <x v="5"/>
    <x v="0"/>
    <x v="6"/>
    <m/>
    <n v="0"/>
    <n v="77.794065074182555"/>
    <n v="0"/>
    <n v="0"/>
    <n v="77.794065074182555"/>
    <n v="7"/>
    <n v="138.1858064516129"/>
    <n v="0"/>
    <n v="138.1858064516129"/>
  </r>
  <r>
    <x v="5"/>
    <x v="0"/>
    <x v="7"/>
    <m/>
    <n v="0"/>
    <n v="104.85287031737649"/>
    <n v="0"/>
    <n v="0"/>
    <n v="104.85287031737649"/>
    <n v="8"/>
    <n v="188.220480306013"/>
    <n v="0"/>
    <n v="188.220480306013"/>
  </r>
  <r>
    <x v="5"/>
    <x v="0"/>
    <x v="8"/>
    <m/>
    <n v="0"/>
    <n v="101.47051966197725"/>
    <n v="0"/>
    <n v="0"/>
    <n v="101.47051966197725"/>
    <n v="9"/>
    <n v="184.64659384452901"/>
    <n v="0"/>
    <n v="184.64659384452901"/>
  </r>
  <r>
    <x v="5"/>
    <x v="0"/>
    <x v="9"/>
    <n v="983.57262150000008"/>
    <n v="0"/>
    <n v="104.85287031737649"/>
    <n v="0"/>
    <n v="0"/>
    <n v="1088.4254918173765"/>
    <n v="10"/>
    <n v="188.220480306013"/>
    <n v="0"/>
    <n v="188.220480306013"/>
  </r>
  <r>
    <x v="5"/>
    <x v="0"/>
    <x v="10"/>
    <n v="1002.68134995"/>
    <n v="0"/>
    <n v="101.47051966197725"/>
    <n v="0"/>
    <n v="0"/>
    <n v="1104.1518696119772"/>
    <n v="11"/>
    <n v="184.64659384452901"/>
    <n v="0"/>
    <n v="184.64659384452901"/>
  </r>
  <r>
    <x v="5"/>
    <x v="0"/>
    <x v="11"/>
    <n v="1028.1596545500001"/>
    <n v="0"/>
    <n v="104.85287031737649"/>
    <n v="0"/>
    <n v="0"/>
    <n v="1133.0125248673767"/>
    <n v="12"/>
    <n v="188.220480306013"/>
    <n v="0"/>
    <n v="188.220480306013"/>
  </r>
  <r>
    <x v="5"/>
    <x v="1"/>
    <x v="0"/>
    <n v="1921"/>
    <m/>
    <n v="11.951939736346517"/>
    <n v="188.62200000000001"/>
    <n v="246.42500000000001"/>
    <n v="2367.9989397363465"/>
    <n v="1"/>
    <m/>
    <n v="285.358"/>
    <n v="285.358"/>
  </r>
  <r>
    <x v="5"/>
    <x v="1"/>
    <x v="1"/>
    <n v="1720"/>
    <m/>
    <n v="11.708022598870055"/>
    <n v="170.36799999999999"/>
    <n v="213.16"/>
    <n v="2115.23602259887"/>
    <n v="2"/>
    <m/>
    <n v="257.74299999999999"/>
    <n v="257.74299999999999"/>
  </r>
  <r>
    <x v="5"/>
    <x v="1"/>
    <x v="2"/>
    <n v="1600"/>
    <m/>
    <n v="11.426298305084744"/>
    <n v="188.62200000000001"/>
    <n v="190.863"/>
    <n v="1990.911298305085"/>
    <n v="3"/>
    <m/>
    <n v="285.358"/>
    <n v="285.358"/>
  </r>
  <r>
    <x v="5"/>
    <x v="1"/>
    <x v="3"/>
    <n v="1310"/>
    <n v="0"/>
    <n v="11.055544256120527"/>
    <n v="182.53700000000001"/>
    <n v="124.595"/>
    <n v="1628.1875442561206"/>
    <n v="4"/>
    <n v="0"/>
    <n v="276.15300000000002"/>
    <n v="276.15300000000002"/>
  </r>
  <r>
    <x v="5"/>
    <x v="1"/>
    <x v="4"/>
    <m/>
    <m/>
    <n v="11.426298305084744"/>
    <n v="188.62200000000001"/>
    <m/>
    <n v="200.04829830508476"/>
    <n v="5"/>
    <n v="0"/>
    <n v="285.358"/>
    <n v="285.358"/>
  </r>
  <r>
    <x v="5"/>
    <x v="1"/>
    <x v="5"/>
    <m/>
    <m/>
    <n v="11.055544256120527"/>
    <n v="93.087000000000003"/>
    <m/>
    <n v="104.14254425612053"/>
    <n v="6"/>
    <n v="0"/>
    <n v="276.15300000000002"/>
    <n v="276.15300000000002"/>
  </r>
  <r>
    <x v="5"/>
    <x v="1"/>
    <x v="6"/>
    <m/>
    <m/>
    <n v="6.2660345544013119"/>
    <n v="188.62200000000001"/>
    <m/>
    <n v="194.88803455440132"/>
    <n v="7"/>
    <n v="0"/>
    <n v="140.82900000000001"/>
    <n v="140.82900000000001"/>
  </r>
  <r>
    <x v="5"/>
    <x v="1"/>
    <x v="7"/>
    <m/>
    <m/>
    <n v="11.426298305084744"/>
    <n v="188.62200000000001"/>
    <m/>
    <n v="200.04829830508476"/>
    <n v="8"/>
    <n v="0"/>
    <n v="285.358"/>
    <n v="285.358"/>
  </r>
  <r>
    <x v="5"/>
    <x v="1"/>
    <x v="8"/>
    <m/>
    <m/>
    <n v="11.055544256120527"/>
    <n v="182.53700000000001"/>
    <m/>
    <n v="193.59254425612053"/>
    <n v="9"/>
    <n v="0"/>
    <n v="276.15300000000002"/>
    <n v="276.15300000000002"/>
  </r>
  <r>
    <x v="5"/>
    <x v="1"/>
    <x v="9"/>
    <n v="1305"/>
    <n v="0"/>
    <n v="11.426298305084744"/>
    <n v="188.62200000000001"/>
    <n v="130.82399999999998"/>
    <n v="1635.872298305085"/>
    <n v="10"/>
    <n v="0"/>
    <n v="285.358"/>
    <n v="285.358"/>
  </r>
  <r>
    <x v="5"/>
    <x v="1"/>
    <x v="10"/>
    <n v="1600"/>
    <n v="0"/>
    <n v="11.586064030131826"/>
    <n v="182.53700000000001"/>
    <n v="182.41300000000001"/>
    <n v="1976.5360640301319"/>
    <n v="11"/>
    <n v="0"/>
    <n v="276.15300000000002"/>
    <n v="276.15300000000002"/>
  </r>
  <r>
    <x v="5"/>
    <x v="1"/>
    <x v="11"/>
    <n v="1750"/>
    <n v="0"/>
    <n v="11.220188323917137"/>
    <n v="188.62200000000001"/>
    <n v="235.678"/>
    <n v="2185.5201883239174"/>
    <n v="12"/>
    <n v="0"/>
    <n v="285.358"/>
    <n v="285.358"/>
  </r>
  <r>
    <x v="5"/>
    <x v="3"/>
    <x v="0"/>
    <n v="25"/>
    <n v="0"/>
    <n v="0.60979284369114883"/>
    <m/>
    <n v="0.76200000000000001"/>
    <n v="26.37179284369115"/>
    <n v="1"/>
    <n v="0"/>
    <m/>
    <n v="0"/>
  </r>
  <r>
    <x v="5"/>
    <x v="3"/>
    <x v="1"/>
    <n v="24"/>
    <n v="0"/>
    <n v="0.60979284369114883"/>
    <m/>
    <n v="1.3360000000000001"/>
    <n v="25.945792843691148"/>
    <n v="2"/>
    <n v="0"/>
    <m/>
    <n v="0"/>
  </r>
  <r>
    <x v="5"/>
    <x v="3"/>
    <x v="2"/>
    <n v="15"/>
    <n v="0"/>
    <n v="0.60979284369114883"/>
    <m/>
    <n v="1.125"/>
    <n v="16.734792843691149"/>
    <n v="3"/>
    <n v="0"/>
    <m/>
    <n v="0"/>
  </r>
  <r>
    <x v="5"/>
    <x v="3"/>
    <x v="3"/>
    <n v="19.492999999999999"/>
    <n v="0"/>
    <n v="0.7195555555555555"/>
    <n v="0"/>
    <n v="0.89300000000000002"/>
    <n v="21.105555555555554"/>
    <n v="4"/>
    <n v="0"/>
    <n v="0"/>
    <n v="0"/>
  </r>
  <r>
    <x v="5"/>
    <x v="3"/>
    <x v="4"/>
    <m/>
    <m/>
    <n v="0.7195555555555555"/>
    <n v="0"/>
    <m/>
    <n v="0.7195555555555555"/>
    <n v="5"/>
    <n v="0"/>
    <n v="0"/>
    <n v="0"/>
  </r>
  <r>
    <x v="5"/>
    <x v="3"/>
    <x v="5"/>
    <m/>
    <m/>
    <n v="0.48783427495291903"/>
    <n v="0"/>
    <m/>
    <n v="0.48783427495291903"/>
    <n v="6"/>
    <n v="0"/>
    <n v="0"/>
    <n v="0"/>
  </r>
  <r>
    <x v="5"/>
    <x v="3"/>
    <x v="6"/>
    <m/>
    <m/>
    <n v="0.36587570621468923"/>
    <n v="0"/>
    <m/>
    <n v="0.36587570621468923"/>
    <n v="7"/>
    <n v="0"/>
    <n v="0"/>
    <n v="0"/>
  </r>
  <r>
    <x v="5"/>
    <x v="3"/>
    <x v="7"/>
    <m/>
    <m/>
    <n v="0.67077212806026365"/>
    <n v="0"/>
    <m/>
    <n v="0.67077212806026365"/>
    <n v="8"/>
    <n v="0"/>
    <n v="0"/>
    <n v="0"/>
  </r>
  <r>
    <x v="5"/>
    <x v="3"/>
    <x v="8"/>
    <m/>
    <m/>
    <n v="0.48783427495291903"/>
    <n v="0"/>
    <m/>
    <n v="0.48783427495291903"/>
    <n v="9"/>
    <n v="0"/>
    <n v="0"/>
    <n v="0"/>
  </r>
  <r>
    <x v="5"/>
    <x v="3"/>
    <x v="9"/>
    <n v="16.688000000000002"/>
    <n v="0"/>
    <n v="0.62198870056497169"/>
    <n v="0"/>
    <n v="0.76200000000000001"/>
    <n v="18.071988700564976"/>
    <n v="10"/>
    <n v="0"/>
    <n v="0"/>
    <n v="0"/>
  </r>
  <r>
    <x v="5"/>
    <x v="3"/>
    <x v="10"/>
    <n v="23.146999999999998"/>
    <n v="0"/>
    <n v="0.67077212806026365"/>
    <n v="0"/>
    <n v="1.3360000000000001"/>
    <n v="25.153772128060261"/>
    <n v="11"/>
    <n v="0"/>
    <n v="0"/>
    <n v="0"/>
  </r>
  <r>
    <x v="5"/>
    <x v="3"/>
    <x v="11"/>
    <n v="28"/>
    <n v="0"/>
    <n v="0.60979284369114883"/>
    <n v="0"/>
    <n v="1.125"/>
    <n v="29.734792843691149"/>
    <n v="12"/>
    <n v="0"/>
    <n v="0"/>
    <n v="0"/>
  </r>
  <r>
    <x v="5"/>
    <x v="4"/>
    <x v="0"/>
    <n v="38"/>
    <n v="0"/>
    <n v="8"/>
    <n v="0"/>
    <n v="0.89800000000000002"/>
    <n v="46.898000000000003"/>
    <n v="1"/>
    <n v="0"/>
    <n v="0"/>
    <n v="0"/>
  </r>
  <r>
    <x v="5"/>
    <x v="4"/>
    <x v="1"/>
    <n v="32"/>
    <n v="0"/>
    <n v="8"/>
    <n v="0"/>
    <n v="0.77900000000000003"/>
    <n v="40.779000000000003"/>
    <n v="2"/>
    <n v="0"/>
    <n v="0"/>
    <n v="0"/>
  </r>
  <r>
    <x v="5"/>
    <x v="4"/>
    <x v="2"/>
    <n v="25"/>
    <n v="0"/>
    <n v="8"/>
    <n v="0"/>
    <n v="0.69399999999999995"/>
    <n v="33.694000000000003"/>
    <n v="3"/>
    <n v="0"/>
    <n v="0"/>
    <n v="0"/>
  </r>
  <r>
    <x v="5"/>
    <x v="4"/>
    <x v="3"/>
    <n v="12"/>
    <n v="0"/>
    <n v="8"/>
    <n v="0"/>
    <n v="0.41599999999999998"/>
    <n v="20.416"/>
    <n v="4"/>
    <n v="0"/>
    <n v="0"/>
    <n v="0"/>
  </r>
  <r>
    <x v="5"/>
    <x v="4"/>
    <x v="4"/>
    <m/>
    <m/>
    <n v="8"/>
    <n v="0"/>
    <m/>
    <n v="8"/>
    <n v="5"/>
    <n v="0"/>
    <n v="0"/>
    <n v="0"/>
  </r>
  <r>
    <x v="5"/>
    <x v="4"/>
    <x v="5"/>
    <m/>
    <m/>
    <n v="4.3"/>
    <m/>
    <m/>
    <n v="4.3"/>
    <n v="6"/>
    <m/>
    <m/>
    <n v="0"/>
  </r>
  <r>
    <x v="5"/>
    <x v="4"/>
    <x v="6"/>
    <m/>
    <m/>
    <n v="8"/>
    <m/>
    <m/>
    <n v="8"/>
    <n v="7"/>
    <m/>
    <m/>
    <n v="0"/>
  </r>
  <r>
    <x v="5"/>
    <x v="4"/>
    <x v="7"/>
    <m/>
    <m/>
    <n v="8"/>
    <m/>
    <m/>
    <n v="8"/>
    <n v="8"/>
    <m/>
    <m/>
    <n v="0"/>
  </r>
  <r>
    <x v="5"/>
    <x v="4"/>
    <x v="8"/>
    <m/>
    <m/>
    <n v="8"/>
    <m/>
    <m/>
    <n v="8"/>
    <n v="9"/>
    <m/>
    <m/>
    <n v="0"/>
  </r>
  <r>
    <x v="5"/>
    <x v="4"/>
    <x v="9"/>
    <n v="10"/>
    <n v="0"/>
    <n v="8"/>
    <n v="0"/>
    <n v="0.39"/>
    <n v="18.39"/>
    <n v="10"/>
    <n v="0"/>
    <n v="0"/>
    <n v="0"/>
  </r>
  <r>
    <x v="5"/>
    <x v="4"/>
    <x v="10"/>
    <n v="22"/>
    <n v="0"/>
    <n v="8"/>
    <n v="0"/>
    <n v="0.61599999999999999"/>
    <n v="30.616"/>
    <n v="11"/>
    <n v="0"/>
    <n v="0"/>
    <n v="0"/>
  </r>
  <r>
    <x v="5"/>
    <x v="4"/>
    <x v="11"/>
    <n v="35"/>
    <n v="0"/>
    <n v="8"/>
    <n v="0"/>
    <n v="0.79900000000000004"/>
    <n v="43.798999999999999"/>
    <n v="12"/>
    <n v="0"/>
    <n v="0"/>
    <n v="0"/>
  </r>
  <r>
    <x v="6"/>
    <x v="2"/>
    <x v="0"/>
    <n v="1463"/>
    <n v="37.158000000000001"/>
    <n v="107.3910819035202"/>
    <n v="0"/>
    <n v="0.48599999999999999"/>
    <n v="1608.0350819035202"/>
    <n v="1"/>
    <n v="1796.4984091726087"/>
    <n v="0"/>
    <n v="1796.4984091726087"/>
  </r>
  <r>
    <x v="6"/>
    <x v="2"/>
    <x v="1"/>
    <n v="1452"/>
    <n v="37.421999999999997"/>
    <n v="96.998396558018257"/>
    <n v="0"/>
    <n v="0.42099999999999999"/>
    <n v="1586.8413965580182"/>
    <n v="2"/>
    <n v="1622.6437244139693"/>
    <n v="0"/>
    <n v="1622.6437244139693"/>
  </r>
  <r>
    <x v="6"/>
    <x v="2"/>
    <x v="2"/>
    <n v="1227"/>
    <n v="27.54"/>
    <n v="107.3910819035202"/>
    <n v="0"/>
    <n v="0.38200000000000001"/>
    <n v="1362.3130819035202"/>
    <n v="3"/>
    <n v="1796.4984091726087"/>
    <n v="0"/>
    <n v="1796.4984091726087"/>
  </r>
  <r>
    <x v="6"/>
    <x v="2"/>
    <x v="3"/>
    <n v="957"/>
    <n v="22.693000000000001"/>
    <n v="103.92685345501955"/>
    <n v="0"/>
    <n v="0.24"/>
    <n v="1083.8598534550194"/>
    <n v="4"/>
    <n v="1738.5468475863956"/>
    <n v="0"/>
    <n v="1738.5468475863956"/>
  </r>
  <r>
    <x v="6"/>
    <x v="2"/>
    <x v="4"/>
    <m/>
    <m/>
    <n v="107.3910819035202"/>
    <n v="0"/>
    <m/>
    <n v="107.3910819035202"/>
    <n v="5"/>
    <n v="1796.4984091726087"/>
    <n v="0"/>
    <n v="1796.4984091726087"/>
  </r>
  <r>
    <x v="6"/>
    <x v="2"/>
    <x v="5"/>
    <m/>
    <m/>
    <n v="103.92685345501955"/>
    <n v="0"/>
    <m/>
    <n v="103.92685345501955"/>
    <n v="6"/>
    <n v="1738.5468475863956"/>
    <n v="0"/>
    <n v="1738.5468475863956"/>
  </r>
  <r>
    <x v="6"/>
    <x v="2"/>
    <x v="6"/>
    <m/>
    <m/>
    <n v="58.891838709677423"/>
    <n v="0"/>
    <m/>
    <n v="58.891838709677423"/>
    <n v="7"/>
    <n v="985.17579560502907"/>
    <n v="0"/>
    <n v="985.17579560502907"/>
  </r>
  <r>
    <x v="6"/>
    <x v="2"/>
    <x v="7"/>
    <m/>
    <m/>
    <n v="107.3910819035202"/>
    <n v="0"/>
    <m/>
    <n v="107.3910819035202"/>
    <n v="8"/>
    <n v="1796.4984091726087"/>
    <n v="0"/>
    <n v="1796.4984091726087"/>
  </r>
  <r>
    <x v="6"/>
    <x v="2"/>
    <x v="8"/>
    <m/>
    <m/>
    <n v="103.92685345501955"/>
    <n v="0"/>
    <m/>
    <n v="103.92685345501955"/>
    <n v="9"/>
    <n v="1738.5468475863956"/>
    <n v="0"/>
    <n v="1738.5468475863956"/>
  </r>
  <r>
    <x v="6"/>
    <x v="2"/>
    <x v="9"/>
    <n v="885"/>
    <n v="18.858999999999998"/>
    <n v="107.3910819035202"/>
    <n v="0"/>
    <n v="0.64600000000000002"/>
    <n v="1011.8960819035202"/>
    <n v="10"/>
    <n v="1796.4984091726087"/>
    <n v="0"/>
    <n v="1796.4984091726087"/>
  </r>
  <r>
    <x v="6"/>
    <x v="2"/>
    <x v="10"/>
    <n v="1240"/>
    <n v="27.024999999999999"/>
    <n v="103.92685345501955"/>
    <n v="0"/>
    <n v="0.89400000000000002"/>
    <n v="1371.8458534550196"/>
    <n v="11"/>
    <n v="1738.5468475863956"/>
    <n v="0"/>
    <n v="1738.5468475863956"/>
  </r>
  <r>
    <x v="6"/>
    <x v="2"/>
    <x v="11"/>
    <n v="1390"/>
    <n v="30.161000000000001"/>
    <n v="107.3910819035202"/>
    <n v="0"/>
    <n v="0.879"/>
    <n v="1528.4310819035202"/>
    <n v="12"/>
    <n v="1796.4984091726087"/>
    <n v="0"/>
    <n v="1796.4984091726087"/>
  </r>
  <r>
    <x v="6"/>
    <x v="5"/>
    <x v="0"/>
    <n v="9.827"/>
    <n v="0"/>
    <n v="0.4575312930563149"/>
    <n v="0"/>
    <n v="9.0999999999999998E-2"/>
    <n v="10.375531293056314"/>
    <n v="1"/>
    <n v="7.144731041792804"/>
    <n v="0"/>
    <n v="7.144731041792804"/>
  </r>
  <r>
    <x v="6"/>
    <x v="5"/>
    <x v="1"/>
    <n v="7.8309999999999995"/>
    <n v="0"/>
    <n v="0.4575312930563149"/>
    <n v="0"/>
    <n v="7.9000000000000001E-2"/>
    <n v="8.3675312930563148"/>
    <n v="2"/>
    <n v="7.144731041792804"/>
    <n v="0"/>
    <n v="7.144731041792804"/>
  </r>
  <r>
    <x v="6"/>
    <x v="5"/>
    <x v="2"/>
    <n v="5.5820000000000007"/>
    <n v="0"/>
    <n v="0.4575312930563149"/>
    <n v="0"/>
    <n v="7.0999999999999994E-2"/>
    <n v="6.1105312930563151"/>
    <n v="3"/>
    <n v="7.1447310417928032"/>
    <n v="0"/>
    <n v="7.1447310417928032"/>
  </r>
  <r>
    <x v="6"/>
    <x v="5"/>
    <x v="3"/>
    <n v="3.4969999999999999"/>
    <n v="0"/>
    <n v="0.4575312930563149"/>
    <n v="0"/>
    <n v="4.4999999999999998E-2"/>
    <n v="3.9995312930563145"/>
    <n v="4"/>
    <n v="7.144731041792804"/>
    <n v="0"/>
    <n v="7.144731041792804"/>
  </r>
  <r>
    <x v="6"/>
    <x v="5"/>
    <x v="4"/>
    <m/>
    <m/>
    <n v="0.4575312930563149"/>
    <n v="0"/>
    <m/>
    <n v="0.4575312930563149"/>
    <n v="5"/>
    <n v="7.144731041792804"/>
    <n v="0"/>
    <n v="7.144731041792804"/>
  </r>
  <r>
    <x v="6"/>
    <x v="5"/>
    <x v="5"/>
    <m/>
    <m/>
    <n v="0.45723129305631488"/>
    <n v="0"/>
    <m/>
    <n v="0.45723129305631488"/>
    <n v="6"/>
    <n v="7.144731041792804"/>
    <n v="0"/>
    <n v="7.144731041792804"/>
  </r>
  <r>
    <x v="6"/>
    <x v="5"/>
    <x v="6"/>
    <m/>
    <m/>
    <n v="0.2632796796063423"/>
    <n v="0"/>
    <m/>
    <n v="0.2632796796063423"/>
    <n v="7"/>
    <n v="4.1227091287338133"/>
    <n v="0"/>
    <n v="4.1227091287338133"/>
  </r>
  <r>
    <x v="6"/>
    <x v="5"/>
    <x v="7"/>
    <m/>
    <m/>
    <n v="0.48452288135593224"/>
    <n v="0"/>
    <m/>
    <n v="0.48452288135593224"/>
    <n v="8"/>
    <n v="7.5490306507482492"/>
    <n v="0"/>
    <n v="7.5490306507482492"/>
  </r>
  <r>
    <x v="6"/>
    <x v="5"/>
    <x v="8"/>
    <m/>
    <m/>
    <n v="0.49783129305631491"/>
    <n v="0"/>
    <m/>
    <n v="0.49783129305631491"/>
    <n v="9"/>
    <n v="7.7716612456223286"/>
    <n v="0"/>
    <n v="7.7716612456223286"/>
  </r>
  <r>
    <x v="6"/>
    <x v="5"/>
    <x v="9"/>
    <n v="4.0750000000000002"/>
    <n v="0"/>
    <n v="0.49783129305631491"/>
    <n v="0"/>
    <n v="4.7E-2"/>
    <n v="4.6198312930563148"/>
    <n v="10"/>
    <n v="7.7716612456223286"/>
    <n v="0"/>
    <n v="7.7716612456223286"/>
  </r>
  <r>
    <x v="6"/>
    <x v="5"/>
    <x v="10"/>
    <n v="7.6310000000000002"/>
    <n v="0"/>
    <n v="0.49783129305631491"/>
    <n v="0"/>
    <n v="6.4000000000000001E-2"/>
    <n v="8.1928312930563152"/>
    <n v="11"/>
    <n v="7.7716612456223286"/>
    <n v="0"/>
    <n v="7.7716612456223286"/>
  </r>
  <r>
    <x v="6"/>
    <x v="5"/>
    <x v="11"/>
    <n v="9.2040000000000006"/>
    <n v="0"/>
    <n v="0.49783129305631491"/>
    <n v="0"/>
    <n v="8.1000000000000003E-2"/>
    <n v="9.782831293056315"/>
    <n v="12"/>
    <n v="7.7716612456223286"/>
    <n v="0"/>
    <n v="7.7716612456223286"/>
  </r>
  <r>
    <x v="6"/>
    <x v="0"/>
    <x v="0"/>
    <n v="12500.63"/>
    <n v="0"/>
    <n v="1812.412444681004"/>
    <n v="0"/>
    <n v="0"/>
    <n v="14313.042444681003"/>
    <n v="1"/>
    <n v="27986.603531207598"/>
    <n v="0"/>
    <n v="27986.603531207598"/>
  </r>
  <r>
    <x v="6"/>
    <x v="0"/>
    <x v="1"/>
    <n v="11859.63"/>
    <n v="0"/>
    <n v="1604.4773587441309"/>
    <n v="0"/>
    <n v="0"/>
    <n v="13464.10735874413"/>
    <n v="2"/>
    <n v="24775.746737864902"/>
    <n v="0"/>
    <n v="24775.746737864902"/>
  </r>
  <r>
    <x v="6"/>
    <x v="0"/>
    <x v="2"/>
    <n v="11652.63"/>
    <n v="0"/>
    <n v="1812.412444681004"/>
    <n v="0"/>
    <n v="0"/>
    <n v="13465.042444681003"/>
    <n v="3"/>
    <n v="27986.603531207598"/>
    <n v="0"/>
    <n v="27986.603531207598"/>
  </r>
  <r>
    <x v="6"/>
    <x v="0"/>
    <x v="3"/>
    <n v="11146.63"/>
    <n v="0"/>
    <n v="1743.100749368713"/>
    <n v="0"/>
    <n v="0"/>
    <n v="12889.730749368711"/>
    <n v="4"/>
    <n v="26916.317933426701"/>
    <n v="0"/>
    <n v="26916.317933426701"/>
  </r>
  <r>
    <x v="6"/>
    <x v="0"/>
    <x v="4"/>
    <m/>
    <n v="0"/>
    <n v="1812.412444681004"/>
    <n v="0"/>
    <n v="0"/>
    <n v="1812.412444681004"/>
    <n v="5"/>
    <n v="27986.603531207598"/>
    <n v="0"/>
    <n v="27986.603531207598"/>
  </r>
  <r>
    <x v="6"/>
    <x v="0"/>
    <x v="5"/>
    <m/>
    <n v="0"/>
    <n v="1743.100749368713"/>
    <n v="0"/>
    <n v="0"/>
    <n v="1743.100749368713"/>
    <n v="6"/>
    <n v="26916.317933426701"/>
    <n v="0"/>
    <n v="26916.317933426701"/>
  </r>
  <r>
    <x v="6"/>
    <x v="0"/>
    <x v="6"/>
    <m/>
    <n v="0"/>
    <n v="842.04871030893548"/>
    <n v="0"/>
    <n v="0"/>
    <n v="842.04871030893548"/>
    <n v="7"/>
    <n v="13002.6051622751"/>
    <n v="0"/>
    <n v="13002.6051622751"/>
  </r>
  <r>
    <x v="6"/>
    <x v="0"/>
    <x v="7"/>
    <m/>
    <n v="0"/>
    <n v="1812.412444681004"/>
    <n v="0"/>
    <n v="0"/>
    <n v="1812.412444681004"/>
    <n v="8"/>
    <n v="27986.603531207598"/>
    <n v="0"/>
    <n v="27986.603531207598"/>
  </r>
  <r>
    <x v="6"/>
    <x v="0"/>
    <x v="8"/>
    <m/>
    <n v="0"/>
    <n v="1743.100749368713"/>
    <n v="0"/>
    <n v="0"/>
    <n v="1743.100749368713"/>
    <n v="9"/>
    <n v="26916.317933426701"/>
    <n v="0"/>
    <n v="26916.317933426701"/>
  </r>
  <r>
    <x v="6"/>
    <x v="0"/>
    <x v="9"/>
    <n v="11237.63"/>
    <n v="0"/>
    <n v="1812.412444681004"/>
    <n v="0"/>
    <n v="0"/>
    <n v="13050.042444681003"/>
    <n v="10"/>
    <n v="27986.603531207598"/>
    <n v="0"/>
    <n v="27986.603531207598"/>
  </r>
  <r>
    <x v="6"/>
    <x v="0"/>
    <x v="10"/>
    <n v="11597.63"/>
    <n v="0"/>
    <n v="1743.100749368713"/>
    <n v="0"/>
    <n v="0"/>
    <n v="13340.730749368711"/>
    <n v="11"/>
    <n v="26916.317933426701"/>
    <n v="0"/>
    <n v="26916.317933426701"/>
  </r>
  <r>
    <x v="6"/>
    <x v="0"/>
    <x v="11"/>
    <n v="11869.63"/>
    <n v="0"/>
    <n v="1812.412444681004"/>
    <n v="0"/>
    <n v="0"/>
    <n v="13682.042444681003"/>
    <n v="12"/>
    <n v="27986.603531207598"/>
    <n v="0"/>
    <n v="27986.603531207598"/>
  </r>
  <r>
    <x v="6"/>
    <x v="6"/>
    <x v="0"/>
    <n v="993.721"/>
    <n v="5.2069999999999999"/>
    <n v="90.640925867014332"/>
    <n v="0"/>
    <n v="24.428999999999998"/>
    <n v="1113.9979258670144"/>
    <n v="1"/>
    <n v="1516.2923795880481"/>
    <n v="0"/>
    <n v="1516.2923795880481"/>
  </r>
  <r>
    <x v="6"/>
    <x v="6"/>
    <x v="1"/>
    <n v="854.67499999999995"/>
    <n v="4.9340000000000002"/>
    <n v="81.869223363754884"/>
    <n v="0"/>
    <n v="20.666"/>
    <n v="962.1442233637548"/>
    <n v="2"/>
    <n v="1369.55440736985"/>
    <n v="0"/>
    <n v="1369.55440736985"/>
  </r>
  <r>
    <x v="6"/>
    <x v="6"/>
    <x v="2"/>
    <n v="667.30499999999995"/>
    <n v="3.4249999999999998"/>
    <n v="90.640925867014332"/>
    <n v="0"/>
    <n v="15.531000000000001"/>
    <n v="776.90192586701414"/>
    <n v="3"/>
    <n v="1516.2923795880481"/>
    <n v="0"/>
    <n v="1516.2923795880481"/>
  </r>
  <r>
    <x v="6"/>
    <x v="6"/>
    <x v="3"/>
    <n v="596.56500000000005"/>
    <n v="3.3730000000000002"/>
    <n v="87.71702503259452"/>
    <n v="0"/>
    <n v="14.712"/>
    <n v="702.3670250325946"/>
    <n v="4"/>
    <n v="1467.3797221819821"/>
    <n v="0"/>
    <n v="1467.3797221819821"/>
  </r>
  <r>
    <x v="6"/>
    <x v="6"/>
    <x v="4"/>
    <m/>
    <m/>
    <n v="90.640925867014332"/>
    <n v="0"/>
    <m/>
    <n v="90.640925867014332"/>
    <n v="5"/>
    <n v="1516.2923795880481"/>
    <n v="0"/>
    <n v="1516.2923795880481"/>
  </r>
  <r>
    <x v="6"/>
    <x v="6"/>
    <x v="5"/>
    <m/>
    <m/>
    <n v="87.71702503259452"/>
    <n v="0"/>
    <m/>
    <n v="87.71702503259452"/>
    <n v="6"/>
    <n v="1467.3797221819821"/>
    <n v="0"/>
    <n v="1467.3797221819821"/>
  </r>
  <r>
    <x v="6"/>
    <x v="6"/>
    <x v="6"/>
    <m/>
    <m/>
    <n v="49.70631418513689"/>
    <n v="0"/>
    <m/>
    <n v="49.70631418513689"/>
    <n v="7"/>
    <n v="831.51517590312312"/>
    <n v="0"/>
    <n v="831.51517590312312"/>
  </r>
  <r>
    <x v="6"/>
    <x v="6"/>
    <x v="7"/>
    <m/>
    <m/>
    <n v="90.640925867014332"/>
    <n v="0"/>
    <m/>
    <n v="90.640925867014332"/>
    <n v="8"/>
    <n v="1516.2923795880481"/>
    <n v="0"/>
    <n v="1516.2923795880481"/>
  </r>
  <r>
    <x v="6"/>
    <x v="6"/>
    <x v="8"/>
    <m/>
    <m/>
    <n v="87.71702503259452"/>
    <n v="0"/>
    <m/>
    <n v="87.71702503259452"/>
    <n v="9"/>
    <n v="1467.3797221819821"/>
    <n v="0"/>
    <n v="1467.3797221819821"/>
  </r>
  <r>
    <x v="6"/>
    <x v="6"/>
    <x v="9"/>
    <n v="534.61200000000008"/>
    <n v="2.698"/>
    <n v="90.640925867014332"/>
    <n v="0"/>
    <n v="13.436999999999999"/>
    <n v="641.38792586701436"/>
    <n v="10"/>
    <n v="1516.2923795880481"/>
    <n v="0"/>
    <n v="1516.2923795880481"/>
  </r>
  <r>
    <x v="6"/>
    <x v="6"/>
    <x v="10"/>
    <n v="660.74400000000003"/>
    <n v="2.3719999999999999"/>
    <n v="87.71702503259452"/>
    <n v="0"/>
    <n v="16.074000000000002"/>
    <n v="766.90702503259445"/>
    <n v="11"/>
    <n v="1467.3797221819821"/>
    <n v="0"/>
    <n v="1467.3797221819821"/>
  </r>
  <r>
    <x v="6"/>
    <x v="6"/>
    <x v="11"/>
    <n v="882.49300000000005"/>
    <n v="3.7629999999999999"/>
    <n v="90.640925867014332"/>
    <n v="0"/>
    <n v="20.954000000000001"/>
    <n v="997.85092586701433"/>
    <n v="12"/>
    <n v="1516.2923795880481"/>
    <n v="0"/>
    <n v="1516.2923795880481"/>
  </r>
  <r>
    <x v="6"/>
    <x v="1"/>
    <x v="0"/>
    <n v="850"/>
    <n v="0"/>
    <n v="20.809435071707949"/>
    <n v="0"/>
    <n v="14.912000000000001"/>
    <n v="885.72143507170802"/>
    <n v="1"/>
    <n v="348.11193201023701"/>
    <n v="0"/>
    <n v="348.11193201023701"/>
  </r>
  <r>
    <x v="6"/>
    <x v="1"/>
    <x v="1"/>
    <n v="750"/>
    <n v="0"/>
    <n v="18.795618774445895"/>
    <n v="0"/>
    <n v="13.281000000000001"/>
    <n v="782.07661877444582"/>
    <n v="2"/>
    <n v="314.42368052537546"/>
    <n v="0"/>
    <n v="314.42368052537546"/>
  </r>
  <r>
    <x v="6"/>
    <x v="1"/>
    <x v="2"/>
    <n v="600"/>
    <n v="0"/>
    <n v="20.809435071707949"/>
    <n v="0"/>
    <n v="10.364000000000001"/>
    <n v="631.17343507170801"/>
    <n v="3"/>
    <n v="348.11193201023701"/>
    <n v="0"/>
    <n v="348.11193201023701"/>
  </r>
  <r>
    <x v="6"/>
    <x v="1"/>
    <x v="3"/>
    <n v="476.16"/>
    <n v="0"/>
    <n v="20.138162972620599"/>
    <n v="0"/>
    <n v="7.7039999999999997"/>
    <n v="504.00216297262062"/>
    <n v="4"/>
    <n v="336.88251484861655"/>
    <n v="0"/>
    <n v="336.88251484861655"/>
  </r>
  <r>
    <x v="6"/>
    <x v="1"/>
    <x v="4"/>
    <m/>
    <m/>
    <n v="20.809435071707949"/>
    <n v="0"/>
    <m/>
    <n v="20.809435071707949"/>
    <n v="5"/>
    <n v="348.11193201023701"/>
    <n v="0"/>
    <n v="348.11193201023701"/>
  </r>
  <r>
    <x v="6"/>
    <x v="1"/>
    <x v="5"/>
    <m/>
    <m/>
    <n v="20.138162972620599"/>
    <n v="0"/>
    <m/>
    <n v="20.138162972620599"/>
    <n v="6"/>
    <n v="336.88251484861655"/>
    <n v="0"/>
    <n v="336.88251484861655"/>
  </r>
  <r>
    <x v="6"/>
    <x v="1"/>
    <x v="6"/>
    <m/>
    <m/>
    <n v="11.411625684485006"/>
    <n v="0"/>
    <m/>
    <n v="11.411625684485006"/>
    <n v="7"/>
    <n v="190.90009174754937"/>
    <n v="0"/>
    <n v="190.90009174754937"/>
  </r>
  <r>
    <x v="6"/>
    <x v="1"/>
    <x v="7"/>
    <m/>
    <m/>
    <n v="20.809435071707949"/>
    <n v="0"/>
    <m/>
    <n v="20.809435071707949"/>
    <n v="8"/>
    <n v="348.11193201023701"/>
    <n v="0"/>
    <n v="348.11193201023701"/>
  </r>
  <r>
    <x v="6"/>
    <x v="1"/>
    <x v="8"/>
    <m/>
    <m/>
    <n v="20.138162972620599"/>
    <n v="0"/>
    <m/>
    <n v="20.138162972620599"/>
    <n v="9"/>
    <n v="336.88251484861655"/>
    <n v="0"/>
    <n v="336.88251484861655"/>
  </r>
  <r>
    <x v="6"/>
    <x v="1"/>
    <x v="9"/>
    <n v="392.45800000000003"/>
    <n v="0"/>
    <n v="20.809435071707949"/>
    <n v="0"/>
    <n v="5.1520000000000001"/>
    <n v="418.41943507170794"/>
    <n v="10"/>
    <n v="348.11193201023701"/>
    <n v="0"/>
    <n v="348.11193201023701"/>
  </r>
  <r>
    <x v="6"/>
    <x v="1"/>
    <x v="10"/>
    <n v="603.779"/>
    <n v="0"/>
    <n v="20.138162972620599"/>
    <n v="0"/>
    <n v="9.718"/>
    <n v="633.63516297262061"/>
    <n v="11"/>
    <n v="336.88251484861655"/>
    <n v="0"/>
    <n v="336.88251484861655"/>
  </r>
  <r>
    <x v="6"/>
    <x v="1"/>
    <x v="11"/>
    <n v="800"/>
    <n v="0"/>
    <n v="20.809435071707949"/>
    <n v="0"/>
    <n v="12.093999999999999"/>
    <n v="832.90343507170803"/>
    <n v="12"/>
    <n v="348.11193201023701"/>
    <n v="0"/>
    <n v="348.11193201023701"/>
  </r>
  <r>
    <x v="6"/>
    <x v="3"/>
    <x v="0"/>
    <n v="4392"/>
    <n v="8752.6180000000004"/>
    <n v="279.4490529856584"/>
    <n v="107.51900000000001"/>
    <n v="95"/>
    <n v="13626.586052985658"/>
    <n v="1"/>
    <n v="4674.7809057790228"/>
    <n v="165.92599999999999"/>
    <n v="4840.7069057790231"/>
  </r>
  <r>
    <x v="6"/>
    <x v="3"/>
    <x v="1"/>
    <n v="4792"/>
    <n v="8861.844000000001"/>
    <n v="252.40559624511081"/>
    <n v="140.78299999999999"/>
    <n v="77"/>
    <n v="14124.032596245112"/>
    <n v="2"/>
    <n v="4222.3827536068593"/>
    <n v="163.30600000000001"/>
    <n v="4385.6887536068589"/>
  </r>
  <r>
    <x v="6"/>
    <x v="3"/>
    <x v="2"/>
    <n v="4292"/>
    <n v="5920.1850000000004"/>
    <n v="279.4490529856584"/>
    <n v="140.75700000000001"/>
    <n v="51.201999999999998"/>
    <n v="10683.593052985658"/>
    <n v="3"/>
    <n v="4674.7809057790228"/>
    <n v="157.48699999999999"/>
    <n v="4832.2679057790228"/>
  </r>
  <r>
    <x v="6"/>
    <x v="3"/>
    <x v="3"/>
    <n v="3192"/>
    <n v="4883.5259999999998"/>
    <n v="270.43456740547589"/>
    <n v="154.78"/>
    <n v="37.896000000000001"/>
    <n v="8538.6365674054778"/>
    <n v="4"/>
    <n v="4523.9815217216346"/>
    <n v="181.054"/>
    <n v="4705.0355217216347"/>
  </r>
  <r>
    <x v="6"/>
    <x v="3"/>
    <x v="4"/>
    <m/>
    <m/>
    <n v="279.4490529856584"/>
    <n v="133.69"/>
    <m/>
    <n v="413.1390529856584"/>
    <n v="5"/>
    <n v="4674.7809057790228"/>
    <n v="146.58199999999999"/>
    <n v="4821.3629057790231"/>
  </r>
  <r>
    <x v="6"/>
    <x v="3"/>
    <x v="5"/>
    <m/>
    <m/>
    <n v="270.43456740547589"/>
    <n v="248.16590300000001"/>
    <m/>
    <n v="518.6004704054759"/>
    <n v="6"/>
    <n v="4523.9815217216346"/>
    <n v="89.131"/>
    <n v="4613.1125217216349"/>
  </r>
  <r>
    <x v="6"/>
    <x v="3"/>
    <x v="6"/>
    <m/>
    <m/>
    <n v="153.24625486310299"/>
    <n v="95.213999999999999"/>
    <m/>
    <n v="248.46025486310299"/>
    <n v="7"/>
    <n v="2563.5895289755931"/>
    <n v="192.155"/>
    <n v="2755.7445289755933"/>
  </r>
  <r>
    <x v="6"/>
    <x v="3"/>
    <x v="7"/>
    <m/>
    <m/>
    <n v="279.4490529856584"/>
    <n v="160.89599999999999"/>
    <m/>
    <n v="440.34505298565841"/>
    <n v="8"/>
    <n v="4674.7809057790228"/>
    <n v="338.99299999999999"/>
    <n v="5013.7739057790232"/>
  </r>
  <r>
    <x v="6"/>
    <x v="3"/>
    <x v="8"/>
    <n v="0"/>
    <m/>
    <n v="270.43456740547589"/>
    <n v="138.48779999999999"/>
    <m/>
    <n v="408.92236740547588"/>
    <n v="9"/>
    <n v="4523.9815217216346"/>
    <n v="169.40480000000002"/>
    <n v="4693.3863217216349"/>
  </r>
  <r>
    <x v="6"/>
    <x v="3"/>
    <x v="9"/>
    <n v="3192"/>
    <n v="3352.3239039999999"/>
    <n v="279.4490529856584"/>
    <n v="131.666"/>
    <n v="36.393452000000003"/>
    <n v="6991.8324089856587"/>
    <n v="10"/>
    <n v="4674.7809057790228"/>
    <n v="143.45699999999999"/>
    <n v="4818.2379057790231"/>
  </r>
  <r>
    <x v="6"/>
    <x v="3"/>
    <x v="10"/>
    <n v="3592"/>
    <n v="6355.8360000000002"/>
    <n v="270.43456740547589"/>
    <n v="123.858"/>
    <n v="69.459999999999994"/>
    <n v="10411.588567405475"/>
    <n v="11"/>
    <n v="4523.9815217216346"/>
    <n v="133.33500000000001"/>
    <n v="4657.3165217216347"/>
  </r>
  <r>
    <x v="6"/>
    <x v="3"/>
    <x v="11"/>
    <n v="4192"/>
    <n v="7389.1809999999996"/>
    <n v="279.4490529856584"/>
    <n v="128.49100000000001"/>
    <n v="106.667"/>
    <n v="12095.788052985657"/>
    <n v="12"/>
    <n v="4674.7809057790228"/>
    <n v="138.55799999999999"/>
    <n v="4813.3389057790228"/>
  </r>
  <r>
    <x v="6"/>
    <x v="4"/>
    <x v="0"/>
    <n v="25"/>
    <n v="0"/>
    <n v="69.941754602346791"/>
    <n v="0"/>
    <n v="0.89100000000000001"/>
    <n v="95.832754602346796"/>
    <n v="1"/>
    <n v="1170.0250025485429"/>
    <n v="0"/>
    <n v="1170.0250025485429"/>
  </r>
  <r>
    <x v="6"/>
    <x v="4"/>
    <x v="1"/>
    <n v="25"/>
    <n v="0"/>
    <n v="63.173197705345501"/>
    <n v="0"/>
    <n v="0.77400000000000002"/>
    <n v="88.947197705345502"/>
    <n v="2"/>
    <n v="1056.7967764954583"/>
    <n v="0"/>
    <n v="1056.7967764954583"/>
  </r>
  <r>
    <x v="6"/>
    <x v="4"/>
    <x v="2"/>
    <n v="25"/>
    <n v="0"/>
    <n v="69.941754602346791"/>
    <n v="0"/>
    <n v="0.7"/>
    <n v="95.641754602346793"/>
    <n v="3"/>
    <n v="1170.0250025485429"/>
    <n v="0"/>
    <n v="1170.0250025485429"/>
  </r>
  <r>
    <x v="6"/>
    <x v="4"/>
    <x v="3"/>
    <n v="25"/>
    <n v="0"/>
    <n v="67.685568970013023"/>
    <n v="0"/>
    <n v="0.44"/>
    <n v="93.12556897001302"/>
    <n v="4"/>
    <n v="1132.2822605308479"/>
    <n v="0"/>
    <n v="1132.2822605308479"/>
  </r>
  <r>
    <x v="6"/>
    <x v="4"/>
    <x v="4"/>
    <m/>
    <m/>
    <n v="69.941754602346791"/>
    <n v="0"/>
    <m/>
    <n v="69.941754602346791"/>
    <n v="5"/>
    <n v="1170.0250025485429"/>
    <n v="0"/>
    <n v="1170.0250025485429"/>
  </r>
  <r>
    <x v="6"/>
    <x v="4"/>
    <x v="5"/>
    <m/>
    <m/>
    <n v="67.685568970013023"/>
    <n v="0"/>
    <m/>
    <n v="67.685568970013023"/>
    <n v="6"/>
    <n v="1132.2822605308479"/>
    <n v="0"/>
    <n v="1132.2822605308479"/>
  </r>
  <r>
    <x v="6"/>
    <x v="4"/>
    <x v="6"/>
    <m/>
    <m/>
    <n v="38.355155749674047"/>
    <n v="0"/>
    <m/>
    <n v="38.355155749674047"/>
    <n v="7"/>
    <n v="641.6266143008138"/>
    <n v="0"/>
    <n v="641.6266143008138"/>
  </r>
  <r>
    <x v="6"/>
    <x v="4"/>
    <x v="7"/>
    <m/>
    <m/>
    <n v="69.941754602346791"/>
    <n v="0"/>
    <m/>
    <n v="69.941754602346791"/>
    <n v="8"/>
    <n v="1170.0250025485429"/>
    <n v="0"/>
    <n v="1170.0250025485429"/>
  </r>
  <r>
    <x v="6"/>
    <x v="4"/>
    <x v="8"/>
    <m/>
    <m/>
    <n v="67.685568970013023"/>
    <n v="0"/>
    <m/>
    <n v="67.685568970013023"/>
    <n v="9"/>
    <n v="1132.2822605308479"/>
    <n v="0"/>
    <n v="1132.2822605308479"/>
  </r>
  <r>
    <x v="6"/>
    <x v="4"/>
    <x v="9"/>
    <n v="25"/>
    <n v="0"/>
    <n v="69.941754602346791"/>
    <n v="0"/>
    <n v="0.46300000000000002"/>
    <n v="95.404754602346785"/>
    <n v="10"/>
    <n v="1170.0250025485429"/>
    <n v="0"/>
    <n v="1170.0250025485429"/>
  </r>
  <r>
    <x v="6"/>
    <x v="4"/>
    <x v="10"/>
    <n v="25"/>
    <n v="0"/>
    <n v="67.685568970013023"/>
    <n v="0"/>
    <n v="0.627"/>
    <n v="93.312568970013018"/>
    <n v="11"/>
    <n v="1132.2822605308479"/>
    <n v="0"/>
    <n v="1132.2822605308479"/>
  </r>
  <r>
    <x v="6"/>
    <x v="4"/>
    <x v="11"/>
    <n v="25"/>
    <n v="0"/>
    <n v="69.941754602346791"/>
    <n v="0"/>
    <n v="0.79900000000000004"/>
    <n v="95.740754602346797"/>
    <n v="12"/>
    <n v="1170.0250025485429"/>
    <n v="0"/>
    <n v="1170.0250025485429"/>
  </r>
  <r>
    <x v="7"/>
    <x v="2"/>
    <x v="0"/>
    <n v="50.325000000000003"/>
    <n v="0"/>
    <n v="0"/>
    <n v="0"/>
    <n v="0"/>
    <n v="50.325000000000003"/>
    <n v="1"/>
    <n v="0"/>
    <n v="0"/>
    <n v="0"/>
  </r>
  <r>
    <x v="7"/>
    <x v="2"/>
    <x v="1"/>
    <n v="43.499000000000002"/>
    <n v="0"/>
    <n v="0"/>
    <n v="0"/>
    <n v="0"/>
    <n v="43.499000000000002"/>
    <n v="2"/>
    <n v="0"/>
    <n v="0"/>
    <n v="0"/>
  </r>
  <r>
    <x v="7"/>
    <x v="2"/>
    <x v="2"/>
    <n v="38.058999999999997"/>
    <n v="0"/>
    <n v="0"/>
    <n v="0"/>
    <n v="0"/>
    <n v="38.058999999999997"/>
    <n v="3"/>
    <n v="0"/>
    <n v="0"/>
    <n v="0"/>
  </r>
  <r>
    <x v="7"/>
    <x v="2"/>
    <x v="3"/>
    <n v="21.471"/>
    <n v="0"/>
    <n v="0"/>
    <n v="0"/>
    <n v="0"/>
    <n v="21.471"/>
    <n v="4"/>
    <n v="0"/>
    <n v="0"/>
    <n v="0"/>
  </r>
  <r>
    <x v="7"/>
    <x v="2"/>
    <x v="4"/>
    <m/>
    <m/>
    <n v="0"/>
    <n v="0"/>
    <m/>
    <n v="0"/>
    <n v="5"/>
    <n v="0"/>
    <n v="0"/>
    <n v="0"/>
  </r>
  <r>
    <x v="7"/>
    <x v="2"/>
    <x v="8"/>
    <m/>
    <m/>
    <n v="0"/>
    <n v="0"/>
    <m/>
    <n v="0"/>
    <n v="9"/>
    <n v="0"/>
    <n v="0"/>
    <n v="0"/>
  </r>
  <r>
    <x v="7"/>
    <x v="2"/>
    <x v="9"/>
    <n v="22.727"/>
    <n v="0"/>
    <n v="0"/>
    <n v="0"/>
    <n v="0"/>
    <n v="22.727"/>
    <n v="10"/>
    <n v="0"/>
    <n v="0"/>
    <n v="0"/>
  </r>
  <r>
    <x v="7"/>
    <x v="2"/>
    <x v="10"/>
    <n v="33.515000000000001"/>
    <n v="0"/>
    <n v="0"/>
    <n v="0"/>
    <n v="0"/>
    <n v="33.515000000000001"/>
    <n v="11"/>
    <n v="0"/>
    <n v="0"/>
    <n v="0"/>
  </r>
  <r>
    <x v="7"/>
    <x v="2"/>
    <x v="11"/>
    <n v="44.372999999999998"/>
    <n v="0"/>
    <n v="0"/>
    <n v="0"/>
    <n v="0"/>
    <n v="44.372999999999998"/>
    <n v="12"/>
    <n v="0"/>
    <n v="0"/>
    <n v="0"/>
  </r>
  <r>
    <x v="7"/>
    <x v="0"/>
    <x v="0"/>
    <n v="782.78"/>
    <n v="0"/>
    <n v="121.21567244368404"/>
    <n v="0"/>
    <n v="0"/>
    <n v="903.99567244368404"/>
    <n v="1"/>
    <n v="1802.4367287279599"/>
    <n v="0"/>
    <n v="1802.4367287279599"/>
  </r>
  <r>
    <x v="7"/>
    <x v="0"/>
    <x v="1"/>
    <n v="782.81"/>
    <n v="0"/>
    <n v="108.84289814139179"/>
    <n v="0"/>
    <n v="0"/>
    <n v="891.65289814139169"/>
    <n v="2"/>
    <n v="1618.45769046396"/>
    <n v="0"/>
    <n v="1618.45769046396"/>
  </r>
  <r>
    <x v="7"/>
    <x v="0"/>
    <x v="2"/>
    <n v="782.81"/>
    <n v="0"/>
    <n v="121.21567244368404"/>
    <n v="0"/>
    <n v="0"/>
    <n v="904.02567244368402"/>
    <n v="3"/>
    <n v="1802.4367287279599"/>
    <n v="0"/>
    <n v="1802.4367287279599"/>
  </r>
  <r>
    <x v="7"/>
    <x v="0"/>
    <x v="3"/>
    <n v="782.81"/>
    <n v="0"/>
    <n v="117.09141434291995"/>
    <n v="0"/>
    <n v="0"/>
    <n v="899.90141434291991"/>
    <n v="4"/>
    <n v="1741.1103826399599"/>
    <n v="0"/>
    <n v="1741.1103826399599"/>
  </r>
  <r>
    <x v="7"/>
    <x v="0"/>
    <x v="4"/>
    <m/>
    <n v="0"/>
    <n v="121.21567244368404"/>
    <n v="0"/>
    <n v="0"/>
    <n v="121.21567244368404"/>
    <n v="5"/>
    <n v="1802.4367287279599"/>
    <n v="0"/>
    <n v="1802.4367287279599"/>
  </r>
  <r>
    <x v="7"/>
    <x v="0"/>
    <x v="5"/>
    <m/>
    <n v="0"/>
    <n v="59.351800932223995"/>
    <n v="0"/>
    <n v="0"/>
    <n v="59.351800932223995"/>
    <n v="6"/>
    <n v="882.54153740797892"/>
    <n v="0"/>
    <n v="882.54153740797892"/>
  </r>
  <r>
    <x v="7"/>
    <x v="0"/>
    <x v="6"/>
    <m/>
    <n v="0"/>
    <n v="121.21567244368404"/>
    <n v="0"/>
    <n v="0"/>
    <n v="121.21567244368404"/>
    <n v="7"/>
    <n v="1802.4367287279599"/>
    <n v="0"/>
    <n v="1802.4367287279599"/>
  </r>
  <r>
    <x v="7"/>
    <x v="0"/>
    <x v="7"/>
    <m/>
    <n v="0"/>
    <n v="121.21567244368404"/>
    <n v="0"/>
    <n v="0"/>
    <n v="121.21567244368404"/>
    <n v="8"/>
    <n v="1802.4367287279599"/>
    <n v="0"/>
    <n v="1802.4367287279599"/>
  </r>
  <r>
    <x v="7"/>
    <x v="0"/>
    <x v="8"/>
    <m/>
    <n v="0"/>
    <n v="117.09141434291995"/>
    <n v="0"/>
    <n v="0"/>
    <n v="117.09141434291995"/>
    <n v="9"/>
    <n v="1741.1103826399599"/>
    <n v="0"/>
    <n v="1741.1103826399599"/>
  </r>
  <r>
    <x v="7"/>
    <x v="0"/>
    <x v="9"/>
    <n v="782.81"/>
    <n v="0"/>
    <n v="121.21567244368404"/>
    <n v="0"/>
    <n v="0"/>
    <n v="904.02567244368402"/>
    <n v="10"/>
    <n v="1802.4367287279599"/>
    <n v="0"/>
    <n v="1802.4367287279599"/>
  </r>
  <r>
    <x v="7"/>
    <x v="0"/>
    <x v="10"/>
    <n v="782.81"/>
    <n v="0"/>
    <n v="117.09141434291995"/>
    <n v="0"/>
    <n v="0"/>
    <n v="899.90141434291991"/>
    <n v="11"/>
    <n v="1741.1103826399599"/>
    <n v="0"/>
    <n v="1741.1103826399599"/>
  </r>
  <r>
    <x v="7"/>
    <x v="0"/>
    <x v="11"/>
    <n v="782.81"/>
    <n v="0"/>
    <n v="121.21567244368404"/>
    <n v="0"/>
    <n v="0"/>
    <n v="904.02567244368402"/>
    <n v="12"/>
    <n v="1802.4367287279599"/>
    <n v="0"/>
    <n v="1802.4367287279599"/>
  </r>
  <r>
    <x v="7"/>
    <x v="6"/>
    <x v="0"/>
    <n v="6.008"/>
    <n v="0"/>
    <n v="0"/>
    <n v="0"/>
    <n v="0.18"/>
    <n v="6.1879999999999997"/>
    <n v="1"/>
    <n v="0"/>
    <n v="0"/>
    <n v="0"/>
  </r>
  <r>
    <x v="7"/>
    <x v="6"/>
    <x v="1"/>
    <n v="5.2089999999999996"/>
    <n v="0"/>
    <n v="0"/>
    <n v="0"/>
    <n v="0.156"/>
    <n v="5.3649999999999993"/>
    <n v="2"/>
    <n v="0"/>
    <n v="0"/>
    <n v="0"/>
  </r>
  <r>
    <x v="7"/>
    <x v="6"/>
    <x v="2"/>
    <n v="4.6420000000000003"/>
    <n v="0"/>
    <n v="0"/>
    <n v="0"/>
    <n v="0.13900000000000001"/>
    <n v="4.7810000000000006"/>
    <n v="3"/>
    <n v="0"/>
    <n v="0"/>
    <n v="0"/>
  </r>
  <r>
    <x v="7"/>
    <x v="6"/>
    <x v="3"/>
    <n v="2.7810000000000001"/>
    <n v="0"/>
    <n v="0"/>
    <n v="0"/>
    <n v="8.3000000000000004E-2"/>
    <n v="2.8640000000000003"/>
    <n v="4"/>
    <n v="0"/>
    <n v="0"/>
    <n v="0"/>
  </r>
  <r>
    <x v="7"/>
    <x v="6"/>
    <x v="4"/>
    <m/>
    <m/>
    <n v="0"/>
    <n v="0"/>
    <m/>
    <n v="0"/>
    <n v="5"/>
    <n v="0"/>
    <n v="0"/>
    <n v="0"/>
  </r>
  <r>
    <x v="7"/>
    <x v="6"/>
    <x v="8"/>
    <m/>
    <m/>
    <n v="0"/>
    <n v="0"/>
    <m/>
    <n v="0"/>
    <n v="9"/>
    <n v="0"/>
    <n v="0"/>
    <n v="0"/>
  </r>
  <r>
    <x v="7"/>
    <x v="6"/>
    <x v="9"/>
    <n v="2.9340000000000002"/>
    <n v="0"/>
    <n v="0"/>
    <n v="0"/>
    <n v="8.7999999999999995E-2"/>
    <n v="3.0220000000000002"/>
    <n v="10"/>
    <n v="0"/>
    <n v="0"/>
    <n v="0"/>
  </r>
  <r>
    <x v="7"/>
    <x v="6"/>
    <x v="10"/>
    <n v="4.1230000000000002"/>
    <n v="0"/>
    <n v="0"/>
    <n v="0"/>
    <n v="0.124"/>
    <n v="4.2469999999999999"/>
    <n v="11"/>
    <n v="0"/>
    <n v="0"/>
    <n v="0"/>
  </r>
  <r>
    <x v="7"/>
    <x v="6"/>
    <x v="11"/>
    <n v="5.3449999999999998"/>
    <n v="0"/>
    <n v="0"/>
    <n v="0"/>
    <n v="0.16"/>
    <n v="5.5049999999999999"/>
    <n v="12"/>
    <n v="0"/>
    <n v="0"/>
    <n v="0"/>
  </r>
  <r>
    <x v="7"/>
    <x v="1"/>
    <x v="0"/>
    <n v="1.7370000000000001"/>
    <n v="0"/>
    <n v="0"/>
    <n v="0"/>
    <n v="0"/>
    <n v="1.7370000000000001"/>
    <n v="1"/>
    <n v="0"/>
    <n v="0"/>
    <n v="0"/>
  </r>
  <r>
    <x v="7"/>
    <x v="1"/>
    <x v="1"/>
    <n v="1.51"/>
    <n v="0"/>
    <n v="0"/>
    <n v="0"/>
    <n v="0"/>
    <n v="1.51"/>
    <n v="2"/>
    <n v="0"/>
    <n v="0"/>
    <n v="0"/>
  </r>
  <r>
    <x v="7"/>
    <x v="1"/>
    <x v="2"/>
    <n v="1.367"/>
    <n v="0"/>
    <n v="0"/>
    <n v="0"/>
    <n v="0"/>
    <n v="1.367"/>
    <n v="3"/>
    <n v="0"/>
    <n v="0"/>
    <n v="0"/>
  </r>
  <r>
    <x v="7"/>
    <x v="1"/>
    <x v="3"/>
    <n v="0.85899999999999999"/>
    <n v="0"/>
    <n v="0"/>
    <n v="0"/>
    <n v="0"/>
    <n v="0.85899999999999999"/>
    <n v="4"/>
    <n v="0"/>
    <n v="0"/>
    <n v="0"/>
  </r>
  <r>
    <x v="7"/>
    <x v="1"/>
    <x v="4"/>
    <m/>
    <m/>
    <n v="0"/>
    <n v="0"/>
    <m/>
    <n v="0"/>
    <n v="5"/>
    <n v="0"/>
    <n v="0"/>
    <n v="0"/>
  </r>
  <r>
    <x v="7"/>
    <x v="1"/>
    <x v="8"/>
    <m/>
    <m/>
    <n v="0"/>
    <n v="0"/>
    <m/>
    <n v="0"/>
    <n v="9"/>
    <n v="0"/>
    <n v="0"/>
    <n v="0"/>
  </r>
  <r>
    <x v="7"/>
    <x v="1"/>
    <x v="9"/>
    <n v="0.90400000000000003"/>
    <n v="0"/>
    <n v="0"/>
    <n v="0"/>
    <n v="0"/>
    <n v="0.90400000000000003"/>
    <n v="10"/>
    <n v="0"/>
    <n v="0"/>
    <n v="0"/>
  </r>
  <r>
    <x v="7"/>
    <x v="1"/>
    <x v="10"/>
    <n v="1.222"/>
    <n v="0"/>
    <n v="0"/>
    <n v="0"/>
    <n v="0"/>
    <n v="1.222"/>
    <n v="11"/>
    <n v="0"/>
    <n v="0"/>
    <n v="0"/>
  </r>
  <r>
    <x v="7"/>
    <x v="1"/>
    <x v="11"/>
    <n v="1.5569999999999999"/>
    <n v="0"/>
    <n v="0"/>
    <n v="0"/>
    <n v="0"/>
    <n v="1.5569999999999999"/>
    <n v="12"/>
    <n v="0"/>
    <n v="0"/>
    <n v="0"/>
  </r>
  <r>
    <x v="7"/>
    <x v="3"/>
    <x v="0"/>
    <n v="81"/>
    <n v="0"/>
    <n v="0.66143345328655601"/>
    <n v="0"/>
    <n v="6.0419999999999998"/>
    <n v="87.703433453286564"/>
    <n v="1"/>
    <n v="10.622194884879411"/>
    <n v="0"/>
    <n v="10.622194884879411"/>
  </r>
  <r>
    <x v="7"/>
    <x v="3"/>
    <x v="1"/>
    <n v="78"/>
    <n v="0"/>
    <n v="0.66143345328655601"/>
    <n v="0"/>
    <n v="5.2279999999999998"/>
    <n v="83.889433453286557"/>
    <n v="2"/>
    <n v="10.622194884879411"/>
    <n v="0"/>
    <n v="10.622194884879411"/>
  </r>
  <r>
    <x v="7"/>
    <x v="3"/>
    <x v="2"/>
    <n v="71"/>
    <n v="0"/>
    <n v="0.66143345328655601"/>
    <n v="0"/>
    <n v="4.609"/>
    <n v="76.270433453286557"/>
    <n v="3"/>
    <n v="10.622194884879411"/>
    <n v="0"/>
    <n v="10.622194884879411"/>
  </r>
  <r>
    <x v="7"/>
    <x v="3"/>
    <x v="3"/>
    <n v="41"/>
    <n v="0"/>
    <n v="0.66143345328655601"/>
    <n v="0"/>
    <n v="2.6669999999999998"/>
    <n v="44.328433453286557"/>
    <n v="4"/>
    <n v="10.622194884879411"/>
    <n v="0"/>
    <n v="10.622194884879411"/>
  </r>
  <r>
    <x v="7"/>
    <x v="3"/>
    <x v="4"/>
    <m/>
    <m/>
    <n v="0.66143345328655601"/>
    <n v="0"/>
    <m/>
    <n v="0.66143345328655601"/>
    <n v="5"/>
    <n v="10.622194884879411"/>
    <n v="0"/>
    <n v="10.622194884879411"/>
  </r>
  <r>
    <x v="7"/>
    <x v="3"/>
    <x v="5"/>
    <m/>
    <m/>
    <n v="0.35276450841949653"/>
    <n v="0"/>
    <m/>
    <n v="0.35276450841949653"/>
    <n v="6"/>
    <n v="5.6651706052690187"/>
    <n v="0"/>
    <n v="5.6651706052690187"/>
  </r>
  <r>
    <x v="7"/>
    <x v="3"/>
    <x v="6"/>
    <m/>
    <m/>
    <n v="0.66143345328655601"/>
    <n v="0"/>
    <m/>
    <n v="0.66143345328655601"/>
    <n v="7"/>
    <n v="10.622194884879411"/>
    <n v="0"/>
    <n v="10.622194884879411"/>
  </r>
  <r>
    <x v="7"/>
    <x v="3"/>
    <x v="7"/>
    <m/>
    <m/>
    <n v="0.66143345328655601"/>
    <n v="0"/>
    <m/>
    <n v="0.66143345328655601"/>
    <n v="8"/>
    <n v="10.622194884879411"/>
    <n v="0"/>
    <n v="10.622194884879411"/>
  </r>
  <r>
    <x v="7"/>
    <x v="3"/>
    <x v="8"/>
    <m/>
    <m/>
    <n v="0.66143345328655601"/>
    <n v="0"/>
    <m/>
    <n v="0.66143345328655601"/>
    <n v="9"/>
    <n v="10.622194884879411"/>
    <n v="0"/>
    <n v="10.622194884879411"/>
  </r>
  <r>
    <x v="7"/>
    <x v="3"/>
    <x v="9"/>
    <n v="51"/>
    <n v="0"/>
    <n v="0.66143345328655601"/>
    <n v="0"/>
    <n v="2.8069999999999999"/>
    <n v="54.468433453286558"/>
    <n v="10"/>
    <n v="10.622194884879411"/>
    <n v="0"/>
    <n v="10.622194884879411"/>
  </r>
  <r>
    <x v="7"/>
    <x v="3"/>
    <x v="10"/>
    <n v="61"/>
    <n v="0"/>
    <n v="0.66143345328655601"/>
    <n v="0"/>
    <n v="4.0609999999999999"/>
    <n v="65.722433453286556"/>
    <n v="11"/>
    <n v="10.622194884879411"/>
    <n v="0"/>
    <n v="10.622194884879411"/>
  </r>
  <r>
    <x v="7"/>
    <x v="3"/>
    <x v="11"/>
    <n v="76"/>
    <n v="0"/>
    <n v="0.66143345328655601"/>
    <n v="0"/>
    <n v="5.3339999999999996"/>
    <n v="81.995433453286566"/>
    <n v="12"/>
    <n v="10.622194884879411"/>
    <n v="0"/>
    <n v="10.622194884879411"/>
  </r>
  <r>
    <x v="8"/>
    <x v="0"/>
    <x v="0"/>
    <n v="25.374404999999999"/>
    <n v="0"/>
    <n v="10.024971018719722"/>
    <n v="0"/>
    <n v="0"/>
    <n v="35.399376018719721"/>
    <n v="1"/>
    <n v="149.06798439755127"/>
    <n v="0"/>
    <n v="149.06798439755127"/>
  </r>
  <r>
    <x v="8"/>
    <x v="0"/>
    <x v="1"/>
    <n v="25.374404999999999"/>
    <n v="0"/>
    <n v="9.0548125330371683"/>
    <n v="0"/>
    <n v="0"/>
    <n v="34.429217533037168"/>
    <n v="2"/>
    <n v="134.6420504235947"/>
    <n v="0"/>
    <n v="134.6420504235947"/>
  </r>
  <r>
    <x v="8"/>
    <x v="0"/>
    <x v="2"/>
    <n v="25.374404999999999"/>
    <n v="0"/>
    <n v="10.024971018719722"/>
    <n v="0"/>
    <n v="0"/>
    <n v="35.399376018719721"/>
    <n v="3"/>
    <n v="149.06798439755127"/>
    <n v="0"/>
    <n v="149.06798439755127"/>
  </r>
  <r>
    <x v="8"/>
    <x v="0"/>
    <x v="3"/>
    <n v="25.374404999999999"/>
    <n v="0"/>
    <n v="9.7015848568255372"/>
    <n v="0"/>
    <n v="0"/>
    <n v="35.075989856825537"/>
    <n v="4"/>
    <n v="144.25933973956575"/>
    <n v="0"/>
    <n v="144.25933973956575"/>
  </r>
  <r>
    <x v="8"/>
    <x v="0"/>
    <x v="4"/>
    <m/>
    <n v="0"/>
    <n v="1.2935446475767358"/>
    <n v="0"/>
    <n v="0"/>
    <n v="1.2935446475767358"/>
    <n v="5"/>
    <n v="19.234578631942064"/>
    <n v="0"/>
    <n v="19.234578631942064"/>
  </r>
  <r>
    <x v="8"/>
    <x v="0"/>
    <x v="4"/>
    <m/>
    <n v="0"/>
    <n v="8.7314263711429678"/>
    <n v="0"/>
    <n v="0"/>
    <n v="8.7314263711429678"/>
    <n v="5"/>
    <n v="129.83340576560894"/>
    <n v="0"/>
    <n v="129.83340576560894"/>
  </r>
  <r>
    <x v="8"/>
    <x v="0"/>
    <x v="5"/>
    <m/>
    <n v="0"/>
    <n v="9.7015848568255372"/>
    <n v="0"/>
    <n v="0"/>
    <n v="9.7015848568255372"/>
    <n v="6"/>
    <n v="144.25933973956575"/>
    <n v="0"/>
    <n v="144.25933973956575"/>
  </r>
  <r>
    <x v="8"/>
    <x v="0"/>
    <x v="6"/>
    <m/>
    <n v="0"/>
    <n v="5.4975647522011366"/>
    <n v="0"/>
    <n v="0"/>
    <n v="5.4975647522011366"/>
    <n v="7"/>
    <n v="81.746959185753909"/>
    <n v="0"/>
    <n v="81.746959185753909"/>
  </r>
  <r>
    <x v="8"/>
    <x v="0"/>
    <x v="7"/>
    <m/>
    <n v="0"/>
    <n v="10.024971018719722"/>
    <n v="0"/>
    <n v="0"/>
    <n v="10.024971018719722"/>
    <n v="8"/>
    <n v="149.06798439755127"/>
    <n v="0"/>
    <n v="149.06798439755127"/>
  </r>
  <r>
    <x v="8"/>
    <x v="0"/>
    <x v="8"/>
    <m/>
    <n v="0"/>
    <n v="8.0846540473546291"/>
    <n v="0"/>
    <n v="0"/>
    <n v="8.0846540473546291"/>
    <n v="9"/>
    <n v="120.21611644963835"/>
    <n v="0"/>
    <n v="120.21611644963835"/>
  </r>
  <r>
    <x v="8"/>
    <x v="0"/>
    <x v="8"/>
    <m/>
    <n v="0"/>
    <n v="1.6169308094709256"/>
    <n v="0"/>
    <n v="0"/>
    <n v="1.6169308094709256"/>
    <n v="9"/>
    <n v="24.043223289927667"/>
    <n v="0"/>
    <n v="24.043223289927667"/>
  </r>
  <r>
    <x v="8"/>
    <x v="0"/>
    <x v="9"/>
    <n v="25.374404999999999"/>
    <n v="0"/>
    <n v="10.024971018719722"/>
    <n v="0"/>
    <n v="0"/>
    <n v="35.399376018719721"/>
    <n v="10"/>
    <n v="149.06798439755127"/>
    <n v="0"/>
    <n v="149.06798439755127"/>
  </r>
  <r>
    <x v="8"/>
    <x v="0"/>
    <x v="10"/>
    <n v="25.374404999999999"/>
    <n v="0"/>
    <n v="9.7015848568255372"/>
    <n v="0"/>
    <n v="0"/>
    <n v="35.075989856825537"/>
    <n v="11"/>
    <n v="144.25933973956575"/>
    <n v="0"/>
    <n v="144.25933973956575"/>
  </r>
  <r>
    <x v="8"/>
    <x v="0"/>
    <x v="11"/>
    <n v="25.374404999999999"/>
    <n v="0"/>
    <n v="10.024971018719722"/>
    <n v="0"/>
    <n v="0"/>
    <n v="35.399376018719721"/>
    <n v="12"/>
    <n v="149.06798439755127"/>
    <n v="0"/>
    <n v="149.06798439755127"/>
  </r>
  <r>
    <x v="8"/>
    <x v="6"/>
    <x v="0"/>
    <n v="310"/>
    <n v="0"/>
    <n v="260.745308196"/>
    <n v="0"/>
    <n v="17.03"/>
    <n v="587.77530819599997"/>
    <n v="1"/>
    <n v="3877.1959999999999"/>
    <n v="0"/>
    <n v="3877.1959999999999"/>
  </r>
  <r>
    <x v="8"/>
    <x v="6"/>
    <x v="1"/>
    <n v="220"/>
    <n v="0"/>
    <n v="252.38829543"/>
    <n v="0"/>
    <n v="13.738"/>
    <n v="486.12629542999997"/>
    <n v="2"/>
    <n v="3752.93"/>
    <n v="0"/>
    <n v="3752.93"/>
  </r>
  <r>
    <x v="8"/>
    <x v="6"/>
    <x v="2"/>
    <n v="193.23"/>
    <n v="0"/>
    <n v="260.745308196"/>
    <n v="0"/>
    <n v="10.829000000000001"/>
    <n v="464.80430819600002"/>
    <n v="3"/>
    <n v="3877.1959999999999"/>
    <n v="0"/>
    <n v="3877.1959999999999"/>
  </r>
  <r>
    <x v="8"/>
    <x v="6"/>
    <x v="3"/>
    <n v="134"/>
    <n v="0"/>
    <n v="252.38829543"/>
    <n v="0"/>
    <n v="8.0719999999999992"/>
    <n v="394.46029542999997"/>
    <n v="4"/>
    <n v="3752.93"/>
    <n v="0"/>
    <n v="3752.93"/>
  </r>
  <r>
    <x v="8"/>
    <x v="6"/>
    <x v="4"/>
    <m/>
    <m/>
    <n v="0"/>
    <n v="0"/>
    <m/>
    <n v="0"/>
    <n v="5"/>
    <m/>
    <n v="0"/>
    <n v="0"/>
  </r>
  <r>
    <x v="8"/>
    <x v="6"/>
    <x v="4"/>
    <m/>
    <m/>
    <n v="247.86163062"/>
    <n v="0"/>
    <m/>
    <n v="247.86163062"/>
    <n v="5"/>
    <n v="3685.62"/>
    <n v="0"/>
    <n v="3685.62"/>
  </r>
  <r>
    <x v="8"/>
    <x v="6"/>
    <x v="5"/>
    <m/>
    <m/>
    <n v="252.38829543"/>
    <n v="0"/>
    <m/>
    <n v="252.38829543"/>
    <n v="6"/>
    <n v="3752.93"/>
    <n v="0"/>
    <n v="3752.93"/>
  </r>
  <r>
    <x v="8"/>
    <x v="6"/>
    <x v="6"/>
    <m/>
    <m/>
    <n v="151.668893766"/>
    <n v="0"/>
    <m/>
    <n v="151.668893766"/>
    <n v="7"/>
    <n v="2255.2659999999996"/>
    <n v="0"/>
    <n v="2255.2659999999996"/>
  </r>
  <r>
    <x v="8"/>
    <x v="6"/>
    <x v="7"/>
    <m/>
    <m/>
    <n v="260.745308196"/>
    <n v="0"/>
    <m/>
    <n v="260.745308196"/>
    <n v="8"/>
    <n v="3877.1959999999999"/>
    <n v="0"/>
    <n v="3877.1959999999999"/>
  </r>
  <r>
    <x v="8"/>
    <x v="6"/>
    <x v="8"/>
    <m/>
    <m/>
    <n v="0"/>
    <n v="0"/>
    <m/>
    <n v="0"/>
    <n v="9"/>
    <m/>
    <n v="0"/>
    <n v="0"/>
  </r>
  <r>
    <x v="8"/>
    <x v="6"/>
    <x v="8"/>
    <m/>
    <m/>
    <n v="242.784785379"/>
    <n v="0"/>
    <m/>
    <n v="242.784785379"/>
    <n v="9"/>
    <n v="3610.1289999999999"/>
    <n v="0"/>
    <n v="3610.1289999999999"/>
  </r>
  <r>
    <x v="8"/>
    <x v="6"/>
    <x v="9"/>
    <n v="194"/>
    <n v="0"/>
    <n v="260.745308196"/>
    <n v="0"/>
    <n v="8.1170000000000009"/>
    <n v="462.86230819600001"/>
    <n v="10"/>
    <n v="3877.1959999999999"/>
    <n v="0"/>
    <n v="3877.1959999999999"/>
  </r>
  <r>
    <x v="8"/>
    <x v="6"/>
    <x v="10"/>
    <n v="208"/>
    <n v="0"/>
    <n v="252.38829543"/>
    <n v="0"/>
    <n v="9.0030000000000001"/>
    <n v="469.39129542999996"/>
    <n v="11"/>
    <n v="3752.93"/>
    <n v="0"/>
    <n v="3752.93"/>
  </r>
  <r>
    <x v="8"/>
    <x v="6"/>
    <x v="11"/>
    <n v="300"/>
    <n v="0"/>
    <n v="251.30523488775"/>
    <n v="0"/>
    <n v="13.696"/>
    <n v="565.00123488775"/>
    <n v="12"/>
    <n v="3736.8252499999999"/>
    <n v="0"/>
    <n v="3736.8252499999999"/>
  </r>
  <r>
    <x v="9"/>
    <x v="0"/>
    <x v="0"/>
    <n v="38.138975000000002"/>
    <n v="0"/>
    <n v="9.9195214319568095"/>
    <n v="0"/>
    <n v="0"/>
    <n v="48.058496431956812"/>
    <n v="1"/>
    <n v="147.49998411855302"/>
    <n v="0"/>
    <n v="147.49998411855302"/>
  </r>
  <r>
    <x v="9"/>
    <x v="0"/>
    <x v="1"/>
    <n v="38.138975000000002"/>
    <n v="0"/>
    <n v="8.9292397133803671"/>
    <n v="0"/>
    <n v="0"/>
    <n v="47.068214713380371"/>
    <n v="2"/>
    <n v="132.77482436514501"/>
    <n v="0"/>
    <n v="132.77482436514501"/>
  </r>
  <r>
    <x v="9"/>
    <x v="0"/>
    <x v="2"/>
    <n v="38.138975000000002"/>
    <n v="0"/>
    <n v="9.9195214319568095"/>
    <n v="0"/>
    <n v="0"/>
    <n v="48.058496431956812"/>
    <n v="3"/>
    <n v="147.49998411855302"/>
    <n v="0"/>
    <n v="147.49998411855302"/>
  </r>
  <r>
    <x v="9"/>
    <x v="0"/>
    <x v="3"/>
    <n v="38.138975000000002"/>
    <n v="0"/>
    <n v="9.5894275257646164"/>
    <n v="0"/>
    <n v="0"/>
    <n v="47.728402525764622"/>
    <n v="4"/>
    <n v="142.59159753408301"/>
    <n v="0"/>
    <n v="142.59159753408301"/>
  </r>
  <r>
    <x v="9"/>
    <x v="0"/>
    <x v="4"/>
    <m/>
    <n v="0"/>
    <n v="9.9195214319568095"/>
    <n v="0"/>
    <n v="0"/>
    <n v="9.9195214319568095"/>
    <n v="5"/>
    <n v="147.49998411855302"/>
    <n v="0"/>
    <n v="147.49998411855302"/>
  </r>
  <r>
    <x v="9"/>
    <x v="0"/>
    <x v="5"/>
    <m/>
    <n v="0"/>
    <n v="4.9681128390744798"/>
    <n v="0"/>
    <n v="0"/>
    <n v="4.9681128390744798"/>
    <n v="6"/>
    <n v="73.874185351511201"/>
    <n v="0"/>
    <n v="73.874185351511201"/>
  </r>
  <r>
    <x v="9"/>
    <x v="0"/>
    <x v="6"/>
    <m/>
    <n v="0"/>
    <n v="9.9195214319568095"/>
    <n v="0"/>
    <n v="0"/>
    <n v="9.9195214319568095"/>
    <n v="7"/>
    <n v="147.49998411855302"/>
    <n v="0"/>
    <n v="147.49998411855302"/>
  </r>
  <r>
    <x v="9"/>
    <x v="0"/>
    <x v="7"/>
    <m/>
    <n v="0"/>
    <n v="9.9195214319568095"/>
    <n v="0"/>
    <n v="0"/>
    <n v="9.9195214319568095"/>
    <n v="8"/>
    <n v="147.49998411855302"/>
    <n v="0"/>
    <n v="147.49998411855302"/>
  </r>
  <r>
    <x v="9"/>
    <x v="0"/>
    <x v="8"/>
    <m/>
    <n v="0"/>
    <n v="9.5894275257646164"/>
    <n v="0"/>
    <n v="0"/>
    <n v="9.5894275257646164"/>
    <n v="9"/>
    <n v="142.59159753408301"/>
    <n v="0"/>
    <n v="142.59159753408301"/>
  </r>
  <r>
    <x v="9"/>
    <x v="0"/>
    <x v="9"/>
    <n v="38.138975000000002"/>
    <n v="0"/>
    <n v="9.9195214319568095"/>
    <n v="0"/>
    <n v="0"/>
    <n v="48.058496431956812"/>
    <n v="10"/>
    <n v="147.49998411855302"/>
    <n v="0"/>
    <n v="147.49998411855302"/>
  </r>
  <r>
    <x v="9"/>
    <x v="0"/>
    <x v="10"/>
    <n v="38.138975000000002"/>
    <n v="0"/>
    <n v="9.5894275257646164"/>
    <n v="0"/>
    <n v="0"/>
    <n v="47.728402525764622"/>
    <n v="11"/>
    <n v="142.59159753408301"/>
    <n v="0"/>
    <n v="142.59159753408301"/>
  </r>
  <r>
    <x v="9"/>
    <x v="0"/>
    <x v="11"/>
    <n v="38.138975000000002"/>
    <n v="0"/>
    <n v="9.9195214319568095"/>
    <n v="0"/>
    <n v="0"/>
    <n v="48.058496431956812"/>
    <n v="12"/>
    <n v="147.49998411855302"/>
    <n v="0"/>
    <n v="147.49998411855302"/>
  </r>
  <r>
    <x v="10"/>
    <x v="2"/>
    <x v="0"/>
    <n v="239.39500000000001"/>
    <n v="0"/>
    <n v="14.012334125581472"/>
    <n v="0"/>
    <n v="0"/>
    <n v="253.40733412558149"/>
    <n v="1"/>
    <n v="225.02905339063534"/>
    <n v="0"/>
    <n v="225.02905339063534"/>
  </r>
  <r>
    <x v="10"/>
    <x v="2"/>
    <x v="1"/>
    <n v="206"/>
    <n v="0"/>
    <n v="12.656301790847779"/>
    <n v="0"/>
    <n v="0"/>
    <n v="218.65630179084778"/>
    <n v="2"/>
    <n v="203.25204822379965"/>
    <n v="0"/>
    <n v="203.25204822379965"/>
  </r>
  <r>
    <x v="10"/>
    <x v="2"/>
    <x v="2"/>
    <n v="183.64500000000001"/>
    <n v="0"/>
    <n v="14.012334125581472"/>
    <n v="0"/>
    <n v="0"/>
    <n v="197.65733412558149"/>
    <n v="3"/>
    <n v="225.02905339063534"/>
    <n v="0"/>
    <n v="225.02905339063534"/>
  </r>
  <r>
    <x v="10"/>
    <x v="2"/>
    <x v="3"/>
    <n v="120"/>
    <n v="0"/>
    <n v="13.560323347336906"/>
    <n v="0"/>
    <n v="0"/>
    <n v="133.56032334733692"/>
    <n v="4"/>
    <n v="217.77005166835676"/>
    <n v="0"/>
    <n v="217.77005166835676"/>
  </r>
  <r>
    <x v="10"/>
    <x v="2"/>
    <x v="4"/>
    <m/>
    <m/>
    <n v="1.8080431129782539"/>
    <n v="0"/>
    <m/>
    <n v="1.8080431129782539"/>
    <n v="5"/>
    <n v="29.036006889114248"/>
    <n v="0"/>
    <n v="29.036006889114248"/>
  </r>
  <r>
    <x v="11"/>
    <x v="2"/>
    <x v="4"/>
    <m/>
    <m/>
    <n v="12.204291012603218"/>
    <m/>
    <m/>
    <n v="12.204291012603218"/>
    <n v="5"/>
    <n v="195.99304650152109"/>
    <n v="0"/>
    <n v="195.99304650152109"/>
  </r>
  <r>
    <x v="11"/>
    <x v="2"/>
    <x v="5"/>
    <m/>
    <m/>
    <n v="13.560323347336906"/>
    <n v="0"/>
    <m/>
    <n v="13.560323347336906"/>
    <n v="6"/>
    <n v="217.77005166835676"/>
    <n v="0"/>
    <n v="217.77005166835676"/>
  </r>
  <r>
    <x v="11"/>
    <x v="2"/>
    <x v="6"/>
    <m/>
    <m/>
    <n v="7.684183230157581"/>
    <n v="0"/>
    <m/>
    <n v="7.684183230157581"/>
    <n v="7"/>
    <n v="123.4030292787355"/>
    <n v="0"/>
    <n v="123.4030292787355"/>
  </r>
  <r>
    <x v="11"/>
    <x v="2"/>
    <x v="7"/>
    <m/>
    <m/>
    <n v="14.012334125581472"/>
    <n v="0"/>
    <m/>
    <n v="14.012334125581472"/>
    <n v="8"/>
    <n v="225.02905339063534"/>
    <n v="0"/>
    <n v="225.02905339063534"/>
  </r>
  <r>
    <x v="11"/>
    <x v="2"/>
    <x v="8"/>
    <m/>
    <m/>
    <n v="11.300269456114089"/>
    <m/>
    <m/>
    <n v="11.300269456114089"/>
    <n v="9"/>
    <n v="181.47504305696395"/>
    <n v="0"/>
    <n v="181.47504305696395"/>
  </r>
  <r>
    <x v="10"/>
    <x v="2"/>
    <x v="8"/>
    <m/>
    <m/>
    <n v="2.2600538912228174"/>
    <n v="0"/>
    <m/>
    <n v="2.2600538912228174"/>
    <n v="9"/>
    <n v="36.295008611392802"/>
    <n v="0"/>
    <n v="36.295008611392802"/>
  </r>
  <r>
    <x v="10"/>
    <x v="2"/>
    <x v="9"/>
    <n v="83.355000000000004"/>
    <n v="0"/>
    <n v="14.012334125581472"/>
    <n v="0"/>
    <n v="0"/>
    <n v="97.367334125581479"/>
    <n v="10"/>
    <n v="225.02905339063534"/>
    <n v="0"/>
    <n v="225.02905339063534"/>
  </r>
  <r>
    <x v="10"/>
    <x v="2"/>
    <x v="10"/>
    <n v="120"/>
    <n v="0"/>
    <n v="13.560323347336906"/>
    <n v="0"/>
    <n v="0"/>
    <n v="133.56032334733692"/>
    <n v="11"/>
    <n v="217.77005166835676"/>
    <n v="0"/>
    <n v="217.77005166835676"/>
  </r>
  <r>
    <x v="10"/>
    <x v="2"/>
    <x v="11"/>
    <n v="132"/>
    <n v="0"/>
    <n v="14.012334125581472"/>
    <n v="0"/>
    <n v="0"/>
    <n v="146.01233412558148"/>
    <n v="12"/>
    <n v="225.02905339063534"/>
    <n v="0"/>
    <n v="225.02905339063534"/>
  </r>
  <r>
    <x v="10"/>
    <x v="5"/>
    <x v="0"/>
    <n v="92.021000000000001"/>
    <n v="0"/>
    <n v="0.64672583399999994"/>
    <n v="0"/>
    <n v="8.7460000000000004"/>
    <n v="101.41372583399999"/>
    <n v="1"/>
    <n v="10.385999999999999"/>
    <n v="0"/>
    <n v="10.385999999999999"/>
  </r>
  <r>
    <x v="10"/>
    <x v="5"/>
    <x v="1"/>
    <n v="77.959999999999994"/>
    <n v="0"/>
    <n v="0.64670030370999998"/>
    <n v="0"/>
    <n v="7.3479999999999999"/>
    <n v="85.954700303709998"/>
    <n v="2"/>
    <n v="10.385590000000001"/>
    <n v="0"/>
    <n v="10.385590000000001"/>
  </r>
  <r>
    <x v="10"/>
    <x v="5"/>
    <x v="2"/>
    <n v="60.808"/>
    <n v="0"/>
    <n v="0.64672583399999994"/>
    <n v="0"/>
    <n v="5.726"/>
    <n v="67.180725834"/>
    <n v="3"/>
    <n v="10.385999999999999"/>
    <n v="0"/>
    <n v="10.385999999999999"/>
  </r>
  <r>
    <x v="10"/>
    <x v="5"/>
    <x v="3"/>
    <n v="32.457999999999998"/>
    <n v="0"/>
    <n v="0.64672583399999994"/>
    <n v="0"/>
    <n v="2.9820000000000002"/>
    <n v="36.086725833999999"/>
    <n v="4"/>
    <n v="10.385999999999999"/>
    <n v="0"/>
    <n v="10.385999999999999"/>
  </r>
  <r>
    <x v="10"/>
    <x v="5"/>
    <x v="4"/>
    <m/>
    <m/>
    <n v="0"/>
    <n v="0"/>
    <m/>
    <n v="0"/>
    <n v="5"/>
    <n v="0"/>
    <n v="0"/>
    <n v="0"/>
  </r>
  <r>
    <x v="10"/>
    <x v="5"/>
    <x v="8"/>
    <m/>
    <m/>
    <n v="0"/>
    <n v="0"/>
    <m/>
    <n v="0"/>
    <n v="9"/>
    <n v="0"/>
    <n v="0"/>
    <n v="0"/>
  </r>
  <r>
    <x v="10"/>
    <x v="5"/>
    <x v="9"/>
    <n v="40.345000000000006"/>
    <n v="0"/>
    <n v="0.76777677"/>
    <n v="0"/>
    <n v="3.867"/>
    <n v="44.979776770000001"/>
    <n v="10"/>
    <n v="12.33"/>
    <n v="0"/>
    <n v="12.33"/>
  </r>
  <r>
    <x v="10"/>
    <x v="5"/>
    <x v="10"/>
    <n v="49.420999999999999"/>
    <n v="0"/>
    <n v="0.76777677"/>
    <n v="0"/>
    <n v="4.6259999999999994"/>
    <n v="54.814776769999995"/>
    <n v="11"/>
    <n v="12.33"/>
    <n v="0"/>
    <n v="12.33"/>
  </r>
  <r>
    <x v="10"/>
    <x v="5"/>
    <x v="11"/>
    <n v="64.709999999999994"/>
    <n v="0"/>
    <n v="0.76777677"/>
    <n v="0"/>
    <n v="6.0699999999999994"/>
    <n v="71.547776769999984"/>
    <n v="12"/>
    <n v="12.33"/>
    <n v="0"/>
    <n v="12.33"/>
  </r>
  <r>
    <x v="10"/>
    <x v="0"/>
    <x v="0"/>
    <n v="694.29622919999997"/>
    <n v="0"/>
    <n v="174.516345"/>
    <n v="0"/>
    <n v="0"/>
    <n v="868.81257419999997"/>
    <n v="1"/>
    <n v="2595"/>
    <n v="0"/>
    <n v="2595"/>
  </r>
  <r>
    <x v="10"/>
    <x v="0"/>
    <x v="1"/>
    <n v="677.42857602000004"/>
    <n v="0"/>
    <n v="174.516345"/>
    <n v="0"/>
    <n v="0"/>
    <n v="851.94492102000004"/>
    <n v="2"/>
    <n v="2595"/>
    <n v="0"/>
    <n v="2595"/>
  </r>
  <r>
    <x v="10"/>
    <x v="0"/>
    <x v="2"/>
    <n v="671.98816393799996"/>
    <n v="0"/>
    <n v="174.516345"/>
    <n v="0"/>
    <n v="0"/>
    <n v="846.50450893799996"/>
    <n v="3"/>
    <n v="2595"/>
    <n v="0"/>
    <n v="2595"/>
  </r>
  <r>
    <x v="10"/>
    <x v="0"/>
    <x v="3"/>
    <n v="656.2846164"/>
    <n v="0"/>
    <n v="174.516345"/>
    <n v="0"/>
    <n v="0"/>
    <n v="830.80096140000001"/>
    <n v="4"/>
    <n v="2595"/>
    <n v="0"/>
    <n v="2595"/>
  </r>
  <r>
    <x v="10"/>
    <x v="0"/>
    <x v="4"/>
    <m/>
    <n v="0"/>
    <n v="22.51823806451613"/>
    <n v="0"/>
    <n v="0"/>
    <n v="22.51823806451613"/>
    <n v="5"/>
    <n v="334.83870967741933"/>
    <n v="0"/>
    <n v="334.83870967741933"/>
  </r>
  <r>
    <x v="11"/>
    <x v="0"/>
    <x v="4"/>
    <m/>
    <n v="0"/>
    <n v="137.74637589198383"/>
    <n v="0"/>
    <n v="0"/>
    <n v="137.74637589198383"/>
    <n v="5"/>
    <n v="2048.2427903225798"/>
    <n v="0"/>
    <n v="2048.2427903225798"/>
  </r>
  <r>
    <x v="11"/>
    <x v="0"/>
    <x v="5"/>
    <m/>
    <n v="0"/>
    <n v="160.26461395650003"/>
    <n v="0"/>
    <n v="0"/>
    <n v="160.26461395650003"/>
    <n v="6"/>
    <n v="2383.0815000000002"/>
    <n v="0"/>
    <n v="2383.0815000000002"/>
  </r>
  <r>
    <x v="11"/>
    <x v="0"/>
    <x v="6"/>
    <m/>
    <n v="0"/>
    <n v="81.450780730693396"/>
    <n v="0"/>
    <n v="0"/>
    <n v="81.450780730693396"/>
    <n v="7"/>
    <n v="1211.1460161290299"/>
    <n v="0"/>
    <n v="1211.1460161290299"/>
  </r>
  <r>
    <x v="11"/>
    <x v="0"/>
    <x v="7"/>
    <m/>
    <n v="0"/>
    <n v="160.26461395650003"/>
    <n v="0"/>
    <n v="0"/>
    <n v="160.26461395650003"/>
    <n v="8"/>
    <n v="2383.0815000000002"/>
    <n v="0"/>
    <n v="2383.0815000000002"/>
  </r>
  <r>
    <x v="11"/>
    <x v="0"/>
    <x v="8"/>
    <m/>
    <n v="0"/>
    <n v="131.17855645650002"/>
    <n v="0"/>
    <n v="0"/>
    <n v="131.17855645650002"/>
    <n v="9"/>
    <n v="1950.5815"/>
    <n v="0"/>
    <n v="1950.5815"/>
  </r>
  <r>
    <x v="10"/>
    <x v="0"/>
    <x v="8"/>
    <m/>
    <n v="0"/>
    <n v="29.086057500000003"/>
    <n v="0"/>
    <n v="0"/>
    <n v="29.086057500000003"/>
    <n v="6"/>
    <n v="432.5"/>
    <n v="0"/>
    <n v="432.5"/>
  </r>
  <r>
    <x v="10"/>
    <x v="0"/>
    <x v="9"/>
    <n v="651.53316480000001"/>
    <n v="0"/>
    <n v="174.516345"/>
    <n v="0"/>
    <n v="0"/>
    <n v="826.04950980000001"/>
    <n v="10"/>
    <n v="2595"/>
    <n v="0"/>
    <n v="2595"/>
  </r>
  <r>
    <x v="10"/>
    <x v="0"/>
    <x v="10"/>
    <n v="663.17422121999994"/>
    <n v="0"/>
    <n v="174.516345"/>
    <n v="0"/>
    <n v="0"/>
    <n v="837.69056621999994"/>
    <n v="11"/>
    <n v="2595"/>
    <n v="0"/>
    <n v="2595"/>
  </r>
  <r>
    <x v="10"/>
    <x v="0"/>
    <x v="11"/>
    <n v="668.16324540000005"/>
    <n v="0"/>
    <n v="174.516345"/>
    <n v="0"/>
    <n v="0"/>
    <n v="842.67959040000005"/>
    <n v="12"/>
    <n v="2595"/>
    <n v="0"/>
    <n v="2595"/>
  </r>
  <r>
    <x v="10"/>
    <x v="0"/>
    <x v="0"/>
    <n v="1415.5618399999998"/>
    <n v="0"/>
    <n v="511.44452751000006"/>
    <n v="0"/>
    <n v="0"/>
    <n v="1927.00636751"/>
    <n v="1"/>
    <n v="7605.01"/>
    <n v="0"/>
    <n v="7605.01"/>
  </r>
  <r>
    <x v="10"/>
    <x v="0"/>
    <x v="1"/>
    <n v="1318.9882790000001"/>
    <n v="0"/>
    <n v="511.44452751000006"/>
    <n v="0"/>
    <n v="0"/>
    <n v="1830.4328065100003"/>
    <n v="2"/>
    <n v="7605.01"/>
    <n v="0"/>
    <n v="7605.01"/>
  </r>
  <r>
    <x v="10"/>
    <x v="0"/>
    <x v="2"/>
    <n v="1287.8399051000001"/>
    <n v="0"/>
    <n v="511.44452751000006"/>
    <n v="0"/>
    <n v="0"/>
    <n v="1799.2844326100003"/>
    <n v="3"/>
    <n v="7605.01"/>
    <n v="0"/>
    <n v="7605.01"/>
  </r>
  <r>
    <x v="10"/>
    <x v="0"/>
    <x v="3"/>
    <n v="1211.5331899999999"/>
    <n v="0"/>
    <n v="511.44452751000006"/>
    <n v="0"/>
    <n v="0"/>
    <n v="1722.9777175099998"/>
    <n v="4"/>
    <n v="7605.01"/>
    <n v="0"/>
    <n v="7605.01"/>
  </r>
  <r>
    <x v="10"/>
    <x v="0"/>
    <x v="4"/>
    <m/>
    <n v="0"/>
    <n v="140.09617681258067"/>
    <n v="0"/>
    <n v="0"/>
    <n v="140.09617681258067"/>
    <n v="5"/>
    <n v="2083.1835483870968"/>
    <n v="0"/>
    <n v="2083.1835483870968"/>
  </r>
  <r>
    <x v="11"/>
    <x v="0"/>
    <x v="4"/>
    <m/>
    <m/>
    <n v="302.41473067741941"/>
    <m/>
    <m/>
    <n v="302.41473067741941"/>
    <n v="5"/>
    <n v="4496.8064516129034"/>
    <n v="0"/>
    <n v="4496.8064516129034"/>
  </r>
  <r>
    <x v="11"/>
    <x v="0"/>
    <x v="5"/>
    <m/>
    <n v="0"/>
    <n v="347.21691300000003"/>
    <n v="0"/>
    <n v="0"/>
    <n v="347.21691300000003"/>
    <n v="6"/>
    <n v="5163"/>
    <n v="0"/>
    <n v="5163"/>
  </r>
  <r>
    <x v="11"/>
    <x v="0"/>
    <x v="6"/>
    <m/>
    <n v="0"/>
    <n v="190.40927487096778"/>
    <n v="0"/>
    <n v="0"/>
    <n v="190.40927487096778"/>
    <n v="7"/>
    <n v="2831.3225806451615"/>
    <n v="0"/>
    <n v="2831.3225806451615"/>
  </r>
  <r>
    <x v="11"/>
    <x v="0"/>
    <x v="7"/>
    <m/>
    <n v="0"/>
    <n v="347.21691300000003"/>
    <n v="0"/>
    <n v="0"/>
    <n v="347.21691300000003"/>
    <n v="8"/>
    <n v="5163"/>
    <n v="0"/>
    <n v="5163"/>
  </r>
  <r>
    <x v="11"/>
    <x v="0"/>
    <x v="8"/>
    <m/>
    <m/>
    <n v="289.34742750000004"/>
    <m/>
    <m/>
    <n v="289.34742750000004"/>
    <n v="9"/>
    <n v="4302.5"/>
    <n v="0"/>
    <n v="4302.5"/>
  </r>
  <r>
    <x v="10"/>
    <x v="0"/>
    <x v="8"/>
    <m/>
    <n v="0"/>
    <n v="139.98362901000002"/>
    <n v="0"/>
    <n v="0"/>
    <n v="139.98362901000002"/>
    <n v="9"/>
    <n v="2081.5100000000002"/>
    <n v="0"/>
    <n v="2081.5100000000002"/>
  </r>
  <r>
    <x v="10"/>
    <x v="0"/>
    <x v="9"/>
    <n v="1162.1688701"/>
    <n v="0"/>
    <n v="511.44452751000006"/>
    <n v="0"/>
    <n v="0"/>
    <n v="1673.61339761"/>
    <n v="10"/>
    <n v="7605.01"/>
    <n v="0"/>
    <n v="7605.01"/>
  </r>
  <r>
    <x v="10"/>
    <x v="0"/>
    <x v="10"/>
    <n v="1199.1180256999999"/>
    <n v="0"/>
    <n v="511.44452751000006"/>
    <n v="0"/>
    <n v="0"/>
    <n v="1710.5625532099998"/>
    <n v="11"/>
    <n v="7605.01"/>
    <n v="0"/>
    <n v="7605.01"/>
  </r>
  <r>
    <x v="10"/>
    <x v="0"/>
    <x v="11"/>
    <n v="1217.5926035"/>
    <n v="0"/>
    <n v="511.44452751000006"/>
    <n v="0"/>
    <n v="0"/>
    <n v="1729.0371310099999"/>
    <n v="12"/>
    <n v="7605.01"/>
    <n v="0"/>
    <n v="7605.01"/>
  </r>
  <r>
    <x v="10"/>
    <x v="6"/>
    <x v="0"/>
    <n v="11.36"/>
    <n v="0"/>
    <n v="1.8440341659999999"/>
    <n v="0"/>
    <n v="0.34100000000000003"/>
    <n v="13.545034165999999"/>
    <n v="1"/>
    <n v="29.614000000000001"/>
    <n v="0"/>
    <n v="29.614000000000001"/>
  </r>
  <r>
    <x v="10"/>
    <x v="6"/>
    <x v="1"/>
    <n v="9.8740000000000006"/>
    <n v="0"/>
    <n v="1.6632049900000001"/>
    <n v="0"/>
    <n v="0.29599999999999999"/>
    <n v="11.83320499"/>
    <n v="2"/>
    <n v="26.71"/>
    <n v="0"/>
    <n v="26.71"/>
  </r>
  <r>
    <x v="10"/>
    <x v="6"/>
    <x v="2"/>
    <n v="8.9380000000000006"/>
    <n v="0"/>
    <n v="1.8564256969999999"/>
    <n v="0"/>
    <n v="0.26800000000000002"/>
    <n v="11.062425697000002"/>
    <n v="3"/>
    <n v="29.812999999999999"/>
    <n v="0"/>
    <n v="29.812999999999999"/>
  </r>
  <r>
    <x v="10"/>
    <x v="6"/>
    <x v="3"/>
    <n v="5.617"/>
    <n v="0"/>
    <n v="1.7701831320000001"/>
    <n v="0"/>
    <n v="0.16800000000000001"/>
    <n v="7.5551831320000007"/>
    <n v="4"/>
    <n v="28.428000000000001"/>
    <n v="0"/>
    <n v="28.428000000000001"/>
  </r>
  <r>
    <x v="10"/>
    <x v="6"/>
    <x v="4"/>
    <m/>
    <m/>
    <n v="0.2353687852903226"/>
    <n v="0"/>
    <m/>
    <n v="0.2353687852903226"/>
    <n v="5"/>
    <n v="3.7798709677419358"/>
    <n v="0"/>
    <n v="3.7798709677419358"/>
  </r>
  <r>
    <x v="11"/>
    <x v="6"/>
    <x v="4"/>
    <m/>
    <m/>
    <n v="1.5887393007096775"/>
    <n v="0"/>
    <m/>
    <n v="1.5887393007096775"/>
    <n v="5"/>
    <n v="25.514129032258065"/>
    <n v="0"/>
    <n v="25.514129032258065"/>
  </r>
  <r>
    <x v="11"/>
    <x v="6"/>
    <x v="5"/>
    <m/>
    <m/>
    <n v="1.7965229189999998"/>
    <n v="0"/>
    <m/>
    <n v="1.7965229189999998"/>
    <n v="6"/>
    <n v="28.850999999999999"/>
    <n v="0"/>
    <n v="28.850999999999999"/>
  </r>
  <r>
    <x v="11"/>
    <x v="6"/>
    <x v="6"/>
    <m/>
    <m/>
    <n v="0.97139639999999994"/>
    <n v="0"/>
    <m/>
    <n v="0.97139639999999994"/>
    <n v="7"/>
    <n v="15.6"/>
    <n v="0"/>
    <n v="15.6"/>
  </r>
  <r>
    <x v="11"/>
    <x v="6"/>
    <x v="7"/>
    <m/>
    <m/>
    <n v="1.8473344229999999"/>
    <n v="0"/>
    <m/>
    <n v="1.8473344229999999"/>
    <n v="8"/>
    <n v="29.667000000000002"/>
    <n v="0"/>
    <n v="29.667000000000002"/>
  </r>
  <r>
    <x v="11"/>
    <x v="6"/>
    <x v="8"/>
    <m/>
    <m/>
    <n v="1.4930030566666666"/>
    <n v="0"/>
    <m/>
    <n v="1.4930030566666666"/>
    <n v="5"/>
    <n v="23.976666666666667"/>
    <n v="0"/>
    <n v="23.976666666666667"/>
  </r>
  <r>
    <x v="10"/>
    <x v="6"/>
    <x v="8"/>
    <m/>
    <m/>
    <n v="0.29860061133333321"/>
    <n v="0"/>
    <m/>
    <n v="0.29860061133333321"/>
    <n v="9"/>
    <n v="4.7953333333333319"/>
    <n v="0"/>
    <n v="4.7953333333333319"/>
  </r>
  <r>
    <x v="10"/>
    <x v="6"/>
    <x v="9"/>
    <n v="7.5"/>
    <n v="0"/>
    <n v="1.8362505410000001"/>
    <n v="0"/>
    <n v="0.17699999999999999"/>
    <n v="9.5132505409999997"/>
    <n v="10"/>
    <n v="29.489000000000001"/>
    <n v="0"/>
    <n v="29.489000000000001"/>
  </r>
  <r>
    <x v="10"/>
    <x v="6"/>
    <x v="10"/>
    <n v="9"/>
    <n v="0"/>
    <n v="1.784069119"/>
    <n v="0"/>
    <n v="0.24"/>
    <n v="11.024069119"/>
    <n v="11"/>
    <n v="28.651"/>
    <n v="0"/>
    <n v="28.651"/>
  </r>
  <r>
    <x v="10"/>
    <x v="6"/>
    <x v="11"/>
    <n v="10.183999999999999"/>
    <n v="0"/>
    <n v="1.8500119900000001"/>
    <n v="0"/>
    <n v="0.30499999999999999"/>
    <n v="12.339011989999999"/>
    <n v="12"/>
    <n v="29.71"/>
    <n v="0"/>
    <n v="29.71"/>
  </r>
  <r>
    <x v="10"/>
    <x v="1"/>
    <x v="0"/>
    <n v="370"/>
    <n v="0"/>
    <n v="21.656646432951831"/>
    <n v="0"/>
    <n v="43.295000000000002"/>
    <n v="434.95164643295186"/>
    <n v="1"/>
    <n v="347.791781351103"/>
    <n v="0"/>
    <n v="347.791781351103"/>
  </r>
  <r>
    <x v="10"/>
    <x v="1"/>
    <x v="1"/>
    <n v="320"/>
    <n v="0"/>
    <n v="21.656646432951831"/>
    <n v="0"/>
    <n v="40.493000000000002"/>
    <n v="382.14964643295184"/>
    <n v="2"/>
    <n v="347.791781351103"/>
    <n v="0"/>
    <n v="347.791781351103"/>
  </r>
  <r>
    <x v="10"/>
    <x v="1"/>
    <x v="2"/>
    <n v="251.14699999999999"/>
    <n v="0"/>
    <n v="21.656646432951831"/>
    <n v="0"/>
    <n v="25.114999999999998"/>
    <n v="297.91864643295185"/>
    <n v="3"/>
    <n v="347.791781351103"/>
    <n v="0"/>
    <n v="347.791781351103"/>
  </r>
  <r>
    <x v="10"/>
    <x v="1"/>
    <x v="3"/>
    <n v="238.96"/>
    <n v="0"/>
    <n v="21.656646432951831"/>
    <n v="0"/>
    <n v="23.896000000000001"/>
    <n v="284.51264643295184"/>
    <n v="4"/>
    <n v="347.791781351103"/>
    <n v="0"/>
    <n v="347.791781351103"/>
  </r>
  <r>
    <x v="10"/>
    <x v="1"/>
    <x v="4"/>
    <m/>
    <m/>
    <n v="2.7944059913486234"/>
    <n v="0"/>
    <m/>
    <n v="2.7944059913486234"/>
    <n v="5"/>
    <n v="44.876358884013293"/>
    <n v="0"/>
    <n v="44.876358884013293"/>
  </r>
  <r>
    <x v="11"/>
    <x v="1"/>
    <x v="4"/>
    <m/>
    <m/>
    <n v="18.862240441603205"/>
    <n v="0"/>
    <m/>
    <n v="18.862240441603205"/>
    <n v="5"/>
    <n v="302.91542246708968"/>
    <n v="0"/>
    <n v="302.91542246708968"/>
  </r>
  <r>
    <x v="11"/>
    <x v="1"/>
    <x v="5"/>
    <m/>
    <m/>
    <n v="21.656646432951831"/>
    <n v="0"/>
    <m/>
    <n v="21.656646432951831"/>
    <n v="6"/>
    <n v="347.791781351103"/>
    <n v="0"/>
    <n v="347.791781351103"/>
  </r>
  <r>
    <x v="11"/>
    <x v="1"/>
    <x v="6"/>
    <m/>
    <m/>
    <n v="11.87622546323165"/>
    <n v="0"/>
    <m/>
    <n v="11.87622546323165"/>
    <n v="7"/>
    <n v="190.72452525705648"/>
    <n v="0"/>
    <n v="190.72452525705648"/>
  </r>
  <r>
    <x v="11"/>
    <x v="1"/>
    <x v="7"/>
    <m/>
    <m/>
    <n v="21.656646432951831"/>
    <n v="0"/>
    <m/>
    <n v="21.656646432951831"/>
    <n v="8"/>
    <n v="347.791781351103"/>
    <n v="0"/>
    <n v="347.791781351103"/>
  </r>
  <r>
    <x v="11"/>
    <x v="1"/>
    <x v="8"/>
    <m/>
    <m/>
    <n v="18.047205360793193"/>
    <n v="0"/>
    <m/>
    <n v="18.047205360793193"/>
    <n v="9"/>
    <n v="289.82648445925247"/>
    <n v="0"/>
    <n v="289.82648445925247"/>
  </r>
  <r>
    <x v="10"/>
    <x v="1"/>
    <x v="8"/>
    <m/>
    <m/>
    <n v="3.6094410721586403"/>
    <n v="0"/>
    <m/>
    <n v="3.6094410721586403"/>
    <n v="9"/>
    <n v="57.965296891850528"/>
    <n v="0"/>
    <n v="57.965296891850528"/>
  </r>
  <r>
    <x v="10"/>
    <x v="1"/>
    <x v="9"/>
    <n v="176"/>
    <n v="0"/>
    <n v="21.656646432951831"/>
    <n v="0"/>
    <n v="13.289"/>
    <n v="210.94564643295183"/>
    <n v="10"/>
    <n v="347.791781351103"/>
    <n v="0"/>
    <n v="347.791781351103"/>
  </r>
  <r>
    <x v="10"/>
    <x v="1"/>
    <x v="10"/>
    <n v="230"/>
    <n v="0"/>
    <n v="21.656646432951831"/>
    <n v="0"/>
    <n v="27.757999999999999"/>
    <n v="279.41464643295183"/>
    <n v="11"/>
    <n v="347.791781351103"/>
    <n v="0"/>
    <n v="347.791781351103"/>
  </r>
  <r>
    <x v="10"/>
    <x v="1"/>
    <x v="11"/>
    <n v="330.11"/>
    <n v="0"/>
    <n v="21.656646432951831"/>
    <n v="0"/>
    <n v="32.786999999999999"/>
    <n v="384.55364643295184"/>
    <n v="12"/>
    <n v="347.791781351103"/>
    <n v="0"/>
    <n v="347.791781351103"/>
  </r>
  <r>
    <x v="10"/>
    <x v="3"/>
    <x v="0"/>
    <n v="1240"/>
    <n v="196.19800000000001"/>
    <n v="67.8068586905854"/>
    <n v="0"/>
    <n v="66.710999999999999"/>
    <n v="1570.7158586905855"/>
    <n v="1"/>
    <n v="688.93444074235003"/>
    <n v="0"/>
    <n v="688.93444074235003"/>
  </r>
  <r>
    <x v="10"/>
    <x v="3"/>
    <x v="1"/>
    <n v="1150"/>
    <n v="168.42599999999999"/>
    <n v="61.244904623754557"/>
    <n v="0"/>
    <n v="51.094999999999999"/>
    <n v="1430.7659046237545"/>
    <n v="2"/>
    <n v="688.93444074235003"/>
    <n v="0"/>
    <n v="688.93444074235003"/>
  </r>
  <r>
    <x v="10"/>
    <x v="3"/>
    <x v="2"/>
    <n v="921"/>
    <n v="118.52"/>
    <n v="67.8068586905854"/>
    <n v="0"/>
    <n v="35.292999999999999"/>
    <n v="1142.6198586905853"/>
    <n v="3"/>
    <n v="688.93444074235003"/>
    <n v="0"/>
    <n v="688.93444074235003"/>
  </r>
  <r>
    <x v="10"/>
    <x v="3"/>
    <x v="3"/>
    <n v="567"/>
    <n v="81.248000000000005"/>
    <n v="65.61954066830846"/>
    <n v="0"/>
    <n v="29.468"/>
    <n v="743.33554066830845"/>
    <n v="4"/>
    <n v="688.93444074235003"/>
    <n v="0"/>
    <n v="688.93444074235003"/>
  </r>
  <r>
    <x v="10"/>
    <x v="3"/>
    <x v="4"/>
    <m/>
    <m/>
    <n v="8.7492720891077944"/>
    <n v="0"/>
    <m/>
    <n v="8.7492720891077944"/>
    <n v="5"/>
    <n v="88.89476654740001"/>
    <n v="0"/>
    <n v="88.89476654740001"/>
  </r>
  <r>
    <x v="11"/>
    <x v="3"/>
    <x v="4"/>
    <m/>
    <m/>
    <n v="59.05758660147761"/>
    <n v="0"/>
    <m/>
    <n v="59.05758660147761"/>
    <n v="5"/>
    <n v="600.03967419495007"/>
    <n v="0"/>
    <n v="600.03967419495007"/>
  </r>
  <r>
    <x v="11"/>
    <x v="3"/>
    <x v="5"/>
    <m/>
    <m/>
    <n v="65.61954066830846"/>
    <n v="0"/>
    <m/>
    <n v="65.61954066830846"/>
    <n v="6"/>
    <n v="688.93444074235003"/>
    <n v="0"/>
    <n v="688.93444074235003"/>
  </r>
  <r>
    <x v="11"/>
    <x v="3"/>
    <x v="6"/>
    <m/>
    <m/>
    <n v="37.184406378708125"/>
    <n v="0"/>
    <m/>
    <n v="37.184406378708125"/>
    <n v="7"/>
    <n v="377.80275782645003"/>
    <n v="0"/>
    <n v="377.80275782645003"/>
  </r>
  <r>
    <x v="11"/>
    <x v="3"/>
    <x v="7"/>
    <m/>
    <m/>
    <n v="67.8068586905854"/>
    <n v="0"/>
    <m/>
    <n v="67.8068586905854"/>
    <n v="8"/>
    <n v="688.93444074235003"/>
    <n v="0"/>
    <n v="688.93444074235003"/>
  </r>
  <r>
    <x v="11"/>
    <x v="3"/>
    <x v="8"/>
    <m/>
    <m/>
    <n v="54.682950556923714"/>
    <n v="0"/>
    <m/>
    <n v="54.682950556923714"/>
    <n v="5"/>
    <n v="574.11203395195832"/>
    <n v="0"/>
    <n v="574.11203395195832"/>
  </r>
  <r>
    <x v="10"/>
    <x v="3"/>
    <x v="8"/>
    <m/>
    <m/>
    <n v="10.936590111384746"/>
    <n v="0"/>
    <m/>
    <n v="10.936590111384746"/>
    <n v="9"/>
    <n v="114.82240679039171"/>
    <n v="0"/>
    <n v="114.82240679039171"/>
  </r>
  <r>
    <x v="10"/>
    <x v="3"/>
    <x v="9"/>
    <n v="341"/>
    <n v="25.95"/>
    <n v="67.8068586905854"/>
    <n v="0"/>
    <n v="11.033999999999999"/>
    <n v="445.79085869058537"/>
    <n v="10"/>
    <n v="688.93444074235003"/>
    <n v="0"/>
    <n v="688.93444074235003"/>
  </r>
  <r>
    <x v="10"/>
    <x v="3"/>
    <x v="10"/>
    <n v="683"/>
    <n v="92.138000000000005"/>
    <n v="65.61954066830846"/>
    <n v="0"/>
    <n v="35.716000000000001"/>
    <n v="876.47354066830849"/>
    <n v="11"/>
    <n v="688.93444074235003"/>
    <n v="0"/>
    <n v="688.93444074235003"/>
  </r>
  <r>
    <x v="10"/>
    <x v="3"/>
    <x v="11"/>
    <n v="774"/>
    <n v="116.95399999999999"/>
    <n v="67.8068586905854"/>
    <n v="0"/>
    <n v="43.719000000000001"/>
    <n v="1002.4798586905854"/>
    <n v="12"/>
    <n v="688.93444074235003"/>
    <n v="0"/>
    <n v="688.93444074235003"/>
  </r>
  <r>
    <x v="12"/>
    <x v="0"/>
    <x v="0"/>
    <n v="24.35"/>
    <n v="0"/>
    <n v="5.5501767046533717"/>
    <n v="0"/>
    <n v="0"/>
    <n v="29.900176704653372"/>
    <n v="1"/>
    <n v="82.529281418170299"/>
    <n v="0"/>
    <n v="82.529281418170299"/>
  </r>
  <r>
    <x v="12"/>
    <x v="0"/>
    <x v="1"/>
    <n v="24.35"/>
    <n v="0"/>
    <n v="5.0130628300094964"/>
    <n v="0"/>
    <n v="0"/>
    <n v="29.363062830009497"/>
    <n v="2"/>
    <n v="74.54257676479898"/>
    <n v="0"/>
    <n v="74.54257676479898"/>
  </r>
  <r>
    <x v="12"/>
    <x v="0"/>
    <x v="2"/>
    <n v="24.35"/>
    <n v="0"/>
    <n v="5.5501767046533717"/>
    <n v="0"/>
    <n v="0"/>
    <n v="29.900176704653372"/>
    <n v="3"/>
    <n v="82.529281418170299"/>
    <n v="0"/>
    <n v="82.529281418170299"/>
  </r>
  <r>
    <x v="12"/>
    <x v="0"/>
    <x v="3"/>
    <n v="24.35"/>
    <n v="0"/>
    <n v="5.3711387464387474"/>
    <n v="0"/>
    <n v="0"/>
    <n v="29.721138746438747"/>
    <n v="4"/>
    <n v="79.867046533713207"/>
    <n v="0"/>
    <n v="79.867046533713207"/>
  </r>
  <r>
    <x v="12"/>
    <x v="0"/>
    <x v="4"/>
    <m/>
    <n v="0"/>
    <n v="5.5501767046533717"/>
    <n v="0"/>
    <n v="0"/>
    <n v="5.5501767046533717"/>
    <n v="5"/>
    <n v="82.529281418170299"/>
    <n v="0"/>
    <n v="82.529281418170299"/>
  </r>
  <r>
    <x v="12"/>
    <x v="0"/>
    <x v="5"/>
    <m/>
    <n v="0"/>
    <n v="5.3711387464387474"/>
    <n v="0"/>
    <n v="0"/>
    <n v="5.3711387464387474"/>
    <n v="6"/>
    <n v="79.867046533713207"/>
    <n v="0"/>
    <n v="79.867046533713207"/>
  </r>
  <r>
    <x v="12"/>
    <x v="0"/>
    <x v="6"/>
    <m/>
    <n v="0"/>
    <n v="3.043645289648623"/>
    <n v="0"/>
    <n v="0"/>
    <n v="3.043645289648623"/>
    <n v="7"/>
    <n v="45.257993035770809"/>
    <n v="0"/>
    <n v="45.257993035770809"/>
  </r>
  <r>
    <x v="12"/>
    <x v="0"/>
    <x v="7"/>
    <m/>
    <n v="0"/>
    <n v="5.5501767046533717"/>
    <n v="0"/>
    <n v="0"/>
    <n v="5.5501767046533717"/>
    <n v="8"/>
    <n v="82.529281418170299"/>
    <n v="0"/>
    <n v="82.529281418170299"/>
  </r>
  <r>
    <x v="12"/>
    <x v="0"/>
    <x v="8"/>
    <m/>
    <n v="0"/>
    <n v="5.3711387464387474"/>
    <n v="0"/>
    <n v="0"/>
    <n v="5.3711387464387474"/>
    <n v="9"/>
    <n v="79.867046533713207"/>
    <n v="0"/>
    <n v="79.867046533713207"/>
  </r>
  <r>
    <x v="12"/>
    <x v="0"/>
    <x v="9"/>
    <n v="24.35"/>
    <n v="0"/>
    <n v="5.5501767046533717"/>
    <n v="0"/>
    <n v="0"/>
    <n v="29.900176704653372"/>
    <n v="10"/>
    <n v="82.529281418170299"/>
    <n v="0"/>
    <n v="82.529281418170299"/>
  </r>
  <r>
    <x v="12"/>
    <x v="0"/>
    <x v="10"/>
    <n v="24.35"/>
    <n v="0"/>
    <n v="5.3711387464387474"/>
    <n v="0"/>
    <n v="0"/>
    <n v="29.721138746438747"/>
    <n v="11"/>
    <n v="79.867046533713207"/>
    <n v="0"/>
    <n v="79.867046533713207"/>
  </r>
  <r>
    <x v="12"/>
    <x v="0"/>
    <x v="11"/>
    <n v="24.35"/>
    <n v="0"/>
    <n v="5.5501767046533717"/>
    <n v="0"/>
    <n v="0"/>
    <n v="29.900176704653372"/>
    <n v="12"/>
    <n v="82.529281418170299"/>
    <n v="0"/>
    <n v="82.529281418170299"/>
  </r>
  <r>
    <x v="13"/>
    <x v="2"/>
    <x v="0"/>
    <n v="5.1609999999999996"/>
    <n v="0"/>
    <n v="0"/>
    <n v="0"/>
    <n v="0.155"/>
    <n v="5.3159999999999998"/>
    <n v="1"/>
    <n v="0"/>
    <n v="0"/>
    <n v="0"/>
  </r>
  <r>
    <x v="13"/>
    <x v="2"/>
    <x v="1"/>
    <n v="4.4870000000000001"/>
    <n v="0"/>
    <n v="0"/>
    <n v="0"/>
    <n v="0.13500000000000001"/>
    <n v="4.6219999999999999"/>
    <n v="2"/>
    <n v="0"/>
    <n v="0"/>
    <n v="0"/>
  </r>
  <r>
    <x v="13"/>
    <x v="2"/>
    <x v="2"/>
    <n v="4.0609999999999999"/>
    <n v="0"/>
    <n v="0"/>
    <n v="0"/>
    <n v="0.122"/>
    <n v="4.1829999999999998"/>
    <n v="3"/>
    <n v="0"/>
    <n v="0"/>
    <n v="0"/>
  </r>
  <r>
    <x v="13"/>
    <x v="2"/>
    <x v="3"/>
    <n v="2.552"/>
    <n v="0"/>
    <n v="0"/>
    <n v="0"/>
    <n v="7.6999999999999999E-2"/>
    <n v="2.629"/>
    <n v="4"/>
    <n v="0"/>
    <n v="0"/>
    <n v="0"/>
  </r>
  <r>
    <x v="13"/>
    <x v="2"/>
    <x v="4"/>
    <m/>
    <m/>
    <n v="0"/>
    <n v="0"/>
    <m/>
    <n v="0"/>
    <n v="5"/>
    <n v="0"/>
    <n v="0"/>
    <n v="0"/>
  </r>
  <r>
    <x v="13"/>
    <x v="2"/>
    <x v="8"/>
    <m/>
    <m/>
    <n v="0"/>
    <n v="0"/>
    <m/>
    <n v="0"/>
    <n v="9"/>
    <n v="0"/>
    <n v="0"/>
    <n v="0"/>
  </r>
  <r>
    <x v="13"/>
    <x v="2"/>
    <x v="9"/>
    <n v="2.6859999999999999"/>
    <n v="0"/>
    <n v="0"/>
    <n v="0"/>
    <n v="8.1000000000000003E-2"/>
    <n v="2.7669999999999999"/>
    <n v="10"/>
    <n v="0"/>
    <n v="0"/>
    <n v="0"/>
  </r>
  <r>
    <x v="13"/>
    <x v="2"/>
    <x v="10"/>
    <n v="3.633"/>
    <n v="0"/>
    <n v="0"/>
    <n v="0"/>
    <n v="0.109"/>
    <n v="3.742"/>
    <n v="11"/>
    <n v="0"/>
    <n v="0"/>
    <n v="0"/>
  </r>
  <r>
    <x v="13"/>
    <x v="2"/>
    <x v="11"/>
    <n v="4.6269999999999998"/>
    <n v="0"/>
    <n v="0"/>
    <n v="0"/>
    <n v="0.13900000000000001"/>
    <n v="4.766"/>
    <n v="12"/>
    <n v="0"/>
    <n v="0"/>
    <n v="0"/>
  </r>
  <r>
    <x v="13"/>
    <x v="0"/>
    <x v="0"/>
    <m/>
    <n v="0"/>
    <n v="0"/>
    <n v="0"/>
    <n v="0"/>
    <n v="0"/>
    <n v="1"/>
    <m/>
    <n v="0"/>
    <n v="0"/>
  </r>
  <r>
    <x v="13"/>
    <x v="0"/>
    <x v="1"/>
    <m/>
    <n v="0"/>
    <n v="0"/>
    <n v="0"/>
    <n v="0"/>
    <n v="0"/>
    <n v="2"/>
    <m/>
    <n v="0"/>
    <n v="0"/>
  </r>
  <r>
    <x v="13"/>
    <x v="0"/>
    <x v="2"/>
    <m/>
    <n v="0"/>
    <n v="0"/>
    <n v="0"/>
    <n v="0"/>
    <n v="0"/>
    <n v="3"/>
    <m/>
    <n v="0"/>
    <n v="0"/>
  </r>
  <r>
    <x v="13"/>
    <x v="0"/>
    <x v="3"/>
    <m/>
    <n v="0"/>
    <n v="0"/>
    <n v="0"/>
    <n v="0"/>
    <n v="0"/>
    <n v="4"/>
    <m/>
    <n v="0"/>
    <n v="0"/>
  </r>
  <r>
    <x v="13"/>
    <x v="0"/>
    <x v="4"/>
    <m/>
    <n v="0"/>
    <n v="0"/>
    <n v="0"/>
    <n v="0"/>
    <n v="0"/>
    <n v="5"/>
    <m/>
    <n v="0"/>
    <n v="0"/>
  </r>
  <r>
    <x v="13"/>
    <x v="0"/>
    <x v="5"/>
    <m/>
    <n v="0"/>
    <n v="0"/>
    <n v="0"/>
    <n v="0"/>
    <n v="0"/>
    <n v="6"/>
    <m/>
    <n v="0"/>
    <n v="0"/>
  </r>
  <r>
    <x v="13"/>
    <x v="0"/>
    <x v="6"/>
    <m/>
    <n v="0"/>
    <n v="0"/>
    <n v="0"/>
    <n v="0"/>
    <n v="0"/>
    <n v="7"/>
    <m/>
    <n v="0"/>
    <n v="0"/>
  </r>
  <r>
    <x v="13"/>
    <x v="0"/>
    <x v="7"/>
    <m/>
    <n v="0"/>
    <n v="0"/>
    <n v="0"/>
    <n v="0"/>
    <n v="0"/>
    <n v="8"/>
    <m/>
    <n v="0"/>
    <n v="0"/>
  </r>
  <r>
    <x v="13"/>
    <x v="0"/>
    <x v="8"/>
    <m/>
    <n v="0"/>
    <n v="0"/>
    <n v="0"/>
    <n v="0"/>
    <n v="0"/>
    <n v="9"/>
    <m/>
    <n v="0"/>
    <n v="0"/>
  </r>
  <r>
    <x v="13"/>
    <x v="0"/>
    <x v="9"/>
    <m/>
    <n v="0"/>
    <n v="0"/>
    <n v="0"/>
    <n v="0"/>
    <n v="0"/>
    <n v="10"/>
    <m/>
    <n v="0"/>
    <n v="0"/>
  </r>
  <r>
    <x v="13"/>
    <x v="0"/>
    <x v="10"/>
    <m/>
    <n v="0"/>
    <n v="0"/>
    <n v="0"/>
    <n v="0"/>
    <n v="0"/>
    <n v="11"/>
    <m/>
    <n v="0"/>
    <n v="0"/>
  </r>
  <r>
    <x v="13"/>
    <x v="0"/>
    <x v="11"/>
    <m/>
    <n v="0"/>
    <n v="0"/>
    <n v="0"/>
    <n v="0"/>
    <n v="0"/>
    <n v="12"/>
    <m/>
    <n v="0"/>
    <n v="0"/>
  </r>
  <r>
    <x v="13"/>
    <x v="0"/>
    <x v="0"/>
    <n v="559.57999999999993"/>
    <n v="0"/>
    <n v="111.46785999000001"/>
    <n v="0"/>
    <n v="0"/>
    <n v="671.04785998999989"/>
    <n v="1"/>
    <n v="1657.49"/>
    <n v="0"/>
    <n v="1657.49"/>
  </r>
  <r>
    <x v="13"/>
    <x v="0"/>
    <x v="1"/>
    <n v="559.57999999999993"/>
    <n v="0"/>
    <n v="111.46785999000001"/>
    <n v="0"/>
    <n v="0"/>
    <n v="671.04785998999989"/>
    <n v="2"/>
    <n v="1657.49"/>
    <n v="0"/>
    <n v="1657.49"/>
  </r>
  <r>
    <x v="13"/>
    <x v="0"/>
    <x v="2"/>
    <n v="559.57999999999993"/>
    <n v="0"/>
    <n v="111.46785999000001"/>
    <n v="0"/>
    <n v="0"/>
    <n v="671.04785998999989"/>
    <n v="3"/>
    <n v="1657.49"/>
    <n v="0"/>
    <n v="1657.49"/>
  </r>
  <r>
    <x v="13"/>
    <x v="0"/>
    <x v="3"/>
    <n v="559.57999999999993"/>
    <n v="0"/>
    <n v="111.46785999000001"/>
    <n v="0"/>
    <n v="0"/>
    <n v="671.04785998999989"/>
    <n v="4"/>
    <n v="1657.49"/>
    <n v="0"/>
    <n v="1657.49"/>
  </r>
  <r>
    <x v="13"/>
    <x v="0"/>
    <x v="4"/>
    <m/>
    <n v="0"/>
    <n v="111.46785999000001"/>
    <n v="0"/>
    <n v="0"/>
    <n v="111.46785999000001"/>
    <n v="5"/>
    <n v="1657.49"/>
    <n v="0"/>
    <n v="1657.49"/>
  </r>
  <r>
    <x v="13"/>
    <x v="0"/>
    <x v="5"/>
    <m/>
    <n v="0"/>
    <n v="58.272318990000002"/>
    <n v="0"/>
    <n v="0"/>
    <n v="58.272318990000002"/>
    <n v="6"/>
    <n v="866.49"/>
    <n v="0"/>
    <n v="866.49"/>
  </r>
  <r>
    <x v="13"/>
    <x v="0"/>
    <x v="6"/>
    <m/>
    <n v="0"/>
    <n v="111.46785999000001"/>
    <n v="0"/>
    <n v="0"/>
    <n v="111.46785999000001"/>
    <n v="7"/>
    <n v="1657.49"/>
    <n v="0"/>
    <n v="1657.49"/>
  </r>
  <r>
    <x v="13"/>
    <x v="0"/>
    <x v="7"/>
    <m/>
    <n v="0"/>
    <n v="111.46785999000001"/>
    <n v="0"/>
    <n v="0"/>
    <n v="111.46785999000001"/>
    <n v="8"/>
    <n v="1657.49"/>
    <n v="0"/>
    <n v="1657.49"/>
  </r>
  <r>
    <x v="13"/>
    <x v="0"/>
    <x v="8"/>
    <m/>
    <n v="0"/>
    <n v="111.46785999000001"/>
    <n v="0"/>
    <n v="0"/>
    <n v="111.46785999000001"/>
    <n v="9"/>
    <n v="1657.49"/>
    <n v="0"/>
    <n v="1657.49"/>
  </r>
  <r>
    <x v="13"/>
    <x v="0"/>
    <x v="9"/>
    <n v="559.57999999999993"/>
    <n v="0"/>
    <n v="111.46785999000001"/>
    <n v="0"/>
    <n v="0"/>
    <n v="671.04785998999989"/>
    <n v="10"/>
    <n v="1657.49"/>
    <n v="0"/>
    <n v="1657.49"/>
  </r>
  <r>
    <x v="13"/>
    <x v="0"/>
    <x v="10"/>
    <n v="559.57999999999993"/>
    <n v="0"/>
    <n v="111.46785999000001"/>
    <n v="0"/>
    <n v="0"/>
    <n v="671.04785998999989"/>
    <n v="11"/>
    <n v="1657.49"/>
    <n v="0"/>
    <n v="1657.49"/>
  </r>
  <r>
    <x v="13"/>
    <x v="0"/>
    <x v="11"/>
    <n v="559.57999999999993"/>
    <n v="0"/>
    <n v="111.46785999000001"/>
    <n v="0"/>
    <n v="0"/>
    <n v="671.04785998999989"/>
    <n v="12"/>
    <n v="1657.49"/>
    <n v="0"/>
    <n v="1657.49"/>
  </r>
  <r>
    <x v="13"/>
    <x v="1"/>
    <x v="0"/>
    <n v="52"/>
    <n v="0"/>
    <n v="0"/>
    <n v="0"/>
    <n v="0"/>
    <n v="52"/>
    <n v="1"/>
    <n v="0"/>
    <n v="0"/>
    <n v="0"/>
  </r>
  <r>
    <x v="13"/>
    <x v="1"/>
    <x v="1"/>
    <n v="47"/>
    <n v="0"/>
    <n v="0"/>
    <n v="0"/>
    <n v="0"/>
    <n v="47"/>
    <n v="2"/>
    <n v="0"/>
    <n v="0"/>
    <n v="0"/>
  </r>
  <r>
    <x v="13"/>
    <x v="1"/>
    <x v="2"/>
    <n v="37"/>
    <n v="0"/>
    <n v="0"/>
    <n v="0"/>
    <n v="0"/>
    <n v="37"/>
    <n v="3"/>
    <n v="0"/>
    <n v="0"/>
    <n v="0"/>
  </r>
  <r>
    <x v="13"/>
    <x v="1"/>
    <x v="3"/>
    <n v="32"/>
    <n v="0"/>
    <n v="0"/>
    <n v="0"/>
    <n v="0"/>
    <n v="32"/>
    <n v="4"/>
    <n v="0"/>
    <n v="0"/>
    <n v="0"/>
  </r>
  <r>
    <x v="13"/>
    <x v="1"/>
    <x v="4"/>
    <m/>
    <m/>
    <n v="0"/>
    <n v="0"/>
    <m/>
    <n v="0"/>
    <n v="5"/>
    <n v="0"/>
    <n v="0"/>
    <n v="0"/>
  </r>
  <r>
    <x v="13"/>
    <x v="1"/>
    <x v="5"/>
    <m/>
    <m/>
    <n v="0"/>
    <m/>
    <m/>
    <n v="0"/>
    <n v="6"/>
    <m/>
    <m/>
    <n v="0"/>
  </r>
  <r>
    <x v="13"/>
    <x v="1"/>
    <x v="6"/>
    <m/>
    <m/>
    <n v="0"/>
    <m/>
    <m/>
    <n v="0"/>
    <n v="7"/>
    <m/>
    <m/>
    <n v="0"/>
  </r>
  <r>
    <x v="13"/>
    <x v="1"/>
    <x v="7"/>
    <m/>
    <m/>
    <n v="0"/>
    <m/>
    <m/>
    <n v="0"/>
    <n v="8"/>
    <m/>
    <m/>
    <n v="0"/>
  </r>
  <r>
    <x v="13"/>
    <x v="1"/>
    <x v="8"/>
    <m/>
    <m/>
    <n v="0"/>
    <n v="0"/>
    <m/>
    <n v="0"/>
    <n v="9"/>
    <n v="0"/>
    <n v="0"/>
    <n v="0"/>
  </r>
  <r>
    <x v="13"/>
    <x v="1"/>
    <x v="9"/>
    <n v="33"/>
    <n v="0"/>
    <n v="0"/>
    <n v="0"/>
    <n v="0"/>
    <n v="33"/>
    <n v="10"/>
    <n v="0"/>
    <n v="0"/>
    <n v="0"/>
  </r>
  <r>
    <x v="13"/>
    <x v="1"/>
    <x v="10"/>
    <n v="37"/>
    <n v="0"/>
    <n v="0"/>
    <n v="0"/>
    <n v="0"/>
    <n v="37"/>
    <n v="11"/>
    <n v="0"/>
    <n v="0"/>
    <n v="0"/>
  </r>
  <r>
    <x v="13"/>
    <x v="1"/>
    <x v="11"/>
    <n v="42"/>
    <n v="0"/>
    <n v="0"/>
    <n v="0"/>
    <n v="0"/>
    <n v="42"/>
    <n v="12"/>
    <n v="0"/>
    <n v="0"/>
    <n v="0"/>
  </r>
  <r>
    <x v="13"/>
    <x v="3"/>
    <x v="0"/>
    <n v="25.847999999999999"/>
    <n v="0"/>
    <n v="1.5193636E-2"/>
    <n v="0"/>
    <n v="8.1000000000000003E-2"/>
    <n v="25.944193635999998"/>
    <n v="1"/>
    <n v="0.24399999999999999"/>
    <n v="0"/>
    <n v="0.24399999999999999"/>
  </r>
  <r>
    <x v="13"/>
    <x v="3"/>
    <x v="1"/>
    <n v="20.739000000000001"/>
    <n v="0"/>
    <n v="1.369918E-2"/>
    <n v="0"/>
    <n v="7.0000000000000007E-2"/>
    <n v="20.822699180000001"/>
    <n v="2"/>
    <n v="0.22"/>
    <n v="0"/>
    <n v="0.22"/>
  </r>
  <r>
    <x v="13"/>
    <x v="3"/>
    <x v="2"/>
    <n v="15.965"/>
    <n v="0"/>
    <n v="1.4944559999999999E-2"/>
    <n v="0"/>
    <n v="6.4000000000000001E-2"/>
    <n v="16.04394456"/>
    <n v="3"/>
    <n v="0.24"/>
    <n v="0"/>
    <n v="0.24"/>
  </r>
  <r>
    <x v="13"/>
    <x v="3"/>
    <x v="3"/>
    <n v="12.054"/>
    <n v="0"/>
    <n v="1.4633214999999998E-2"/>
    <n v="0"/>
    <n v="0.04"/>
    <n v="12.108633214999999"/>
    <n v="4"/>
    <n v="0.23499999999999999"/>
    <n v="0"/>
    <n v="0.23499999999999999"/>
  </r>
  <r>
    <x v="13"/>
    <x v="3"/>
    <x v="4"/>
    <m/>
    <m/>
    <n v="6.84959E-3"/>
    <n v="0"/>
    <m/>
    <n v="6.84959E-3"/>
    <n v="5"/>
    <n v="0.11"/>
    <n v="0"/>
    <n v="0.11"/>
  </r>
  <r>
    <x v="13"/>
    <x v="3"/>
    <x v="8"/>
    <m/>
    <m/>
    <n v="1.1831109999999999E-3"/>
    <n v="0"/>
    <m/>
    <n v="1.1831109999999999E-3"/>
    <n v="9"/>
    <n v="1.9E-2"/>
    <n v="0"/>
    <n v="1.9E-2"/>
  </r>
  <r>
    <x v="13"/>
    <x v="3"/>
    <x v="9"/>
    <n v="8.6160000000000014"/>
    <n v="0"/>
    <n v="1.5193636E-2"/>
    <n v="0"/>
    <n v="4.2000000000000003E-2"/>
    <n v="8.6731936360000006"/>
    <n v="10"/>
    <n v="0.24399999999999999"/>
    <n v="0"/>
    <n v="0.24399999999999999"/>
  </r>
  <r>
    <x v="13"/>
    <x v="3"/>
    <x v="10"/>
    <n v="16.010000000000002"/>
    <n v="0"/>
    <n v="1.4695483999999998E-2"/>
    <n v="0"/>
    <n v="5.7000000000000002E-2"/>
    <n v="16.081695484000001"/>
    <n v="11"/>
    <n v="0.23599999999999999"/>
    <n v="0"/>
    <n v="0.23599999999999999"/>
  </r>
  <r>
    <x v="13"/>
    <x v="3"/>
    <x v="11"/>
    <n v="18.751999999999999"/>
    <n v="0"/>
    <n v="1.5193636E-2"/>
    <n v="0"/>
    <n v="7.2999999999999995E-2"/>
    <n v="18.840193635999999"/>
    <n v="12"/>
    <n v="0.24399999999999999"/>
    <n v="0"/>
    <n v="0.24399999999999999"/>
  </r>
  <r>
    <x v="14"/>
    <x v="2"/>
    <x v="0"/>
    <n v="3368.4"/>
    <n v="939.87699999999995"/>
    <n v="176.3451"/>
    <n v="0"/>
    <n v="4.8170000000000002"/>
    <n v="4489.4391000000005"/>
    <n v="1"/>
    <n v="2950"/>
    <n v="0"/>
    <n v="2950"/>
  </r>
  <r>
    <x v="14"/>
    <x v="2"/>
    <x v="1"/>
    <n v="3218.4"/>
    <n v="935.95100000000002"/>
    <n v="176.3451"/>
    <n v="0"/>
    <n v="4.5439999999999996"/>
    <n v="4335.2401000000009"/>
    <n v="2"/>
    <n v="2950"/>
    <n v="0"/>
    <n v="2950"/>
  </r>
  <r>
    <x v="14"/>
    <x v="2"/>
    <x v="2"/>
    <n v="2968.4"/>
    <n v="568.51600000000008"/>
    <n v="176.3451"/>
    <n v="0"/>
    <n v="3.855"/>
    <n v="3717.1161000000002"/>
    <n v="3"/>
    <n v="2950"/>
    <n v="0"/>
    <n v="2950"/>
  </r>
  <r>
    <x v="14"/>
    <x v="2"/>
    <x v="3"/>
    <n v="2342.63"/>
    <n v="507.25299999999999"/>
    <n v="176.3451"/>
    <n v="0"/>
    <n v="2.3679999999999999"/>
    <n v="3028.5961000000002"/>
    <n v="4"/>
    <n v="2950"/>
    <n v="0"/>
    <n v="2950"/>
  </r>
  <r>
    <x v="14"/>
    <x v="2"/>
    <x v="4"/>
    <m/>
    <m/>
    <n v="176.3451"/>
    <n v="0"/>
    <m/>
    <n v="176.3451"/>
    <n v="5"/>
    <n v="2950"/>
    <n v="0"/>
    <n v="2950"/>
  </r>
  <r>
    <x v="14"/>
    <x v="2"/>
    <x v="5"/>
    <m/>
    <m/>
    <n v="135.19790999999998"/>
    <n v="0"/>
    <m/>
    <n v="135.19790999999998"/>
    <n v="6"/>
    <n v="2261.6666666666665"/>
    <n v="0"/>
    <n v="2261.6666666666665"/>
  </r>
  <r>
    <x v="14"/>
    <x v="2"/>
    <x v="6"/>
    <m/>
    <m/>
    <n v="136.52523870967741"/>
    <n v="0"/>
    <m/>
    <n v="136.52523870967741"/>
    <n v="7"/>
    <n v="2283.8709677419356"/>
    <n v="0"/>
    <n v="2283.8709677419356"/>
  </r>
  <r>
    <x v="14"/>
    <x v="2"/>
    <x v="7"/>
    <m/>
    <m/>
    <n v="176.3451"/>
    <n v="0"/>
    <m/>
    <n v="176.3451"/>
    <n v="8"/>
    <n v="2950"/>
    <n v="0"/>
    <n v="2950"/>
  </r>
  <r>
    <x v="14"/>
    <x v="2"/>
    <x v="8"/>
    <m/>
    <m/>
    <n v="176.3451"/>
    <n v="0"/>
    <m/>
    <n v="176.3451"/>
    <n v="9"/>
    <n v="2950"/>
    <n v="0"/>
    <n v="2950"/>
  </r>
  <r>
    <x v="14"/>
    <x v="2"/>
    <x v="9"/>
    <n v="2118.4"/>
    <n v="460.45961199999999"/>
    <n v="176.3451"/>
    <n v="0"/>
    <n v="2.093"/>
    <n v="2757.297712"/>
    <n v="10"/>
    <n v="2950"/>
    <n v="0"/>
    <n v="2950"/>
  </r>
  <r>
    <x v="14"/>
    <x v="2"/>
    <x v="10"/>
    <n v="2568.4"/>
    <n v="632.94125800000006"/>
    <n v="176.3451"/>
    <n v="0"/>
    <n v="3.9159999999999999"/>
    <n v="3381.6023580000005"/>
    <n v="11"/>
    <n v="2950"/>
    <n v="0"/>
    <n v="2950"/>
  </r>
  <r>
    <x v="14"/>
    <x v="2"/>
    <x v="11"/>
    <n v="3168.4"/>
    <n v="764.298"/>
    <n v="176.3451"/>
    <n v="0"/>
    <n v="5"/>
    <n v="4114.0431000000008"/>
    <n v="12"/>
    <n v="2950"/>
    <n v="0"/>
    <n v="2950"/>
  </r>
  <r>
    <x v="14"/>
    <x v="7"/>
    <x v="0"/>
    <n v="98.929999999999993"/>
    <n v="0"/>
    <n v="1.2786514200000001"/>
    <n v="0"/>
    <n v="3.9630000000000001"/>
    <n v="104.17165141999999"/>
    <n v="1"/>
    <n v="21.39"/>
    <n v="0"/>
    <n v="21.39"/>
  </r>
  <r>
    <x v="14"/>
    <x v="7"/>
    <x v="1"/>
    <n v="91.6"/>
    <n v="0"/>
    <n v="1.15491096"/>
    <n v="0"/>
    <n v="3.86"/>
    <n v="96.614910959999989"/>
    <n v="2"/>
    <n v="19.32"/>
    <n v="0"/>
    <n v="19.32"/>
  </r>
  <r>
    <x v="14"/>
    <x v="7"/>
    <x v="2"/>
    <n v="81.7"/>
    <n v="0"/>
    <n v="1.2713585039999999"/>
    <n v="0"/>
    <n v="2.9369999999999998"/>
    <n v="85.908358504000006"/>
    <n v="3"/>
    <n v="21.268000000000001"/>
    <n v="0"/>
    <n v="21.268000000000001"/>
  </r>
  <r>
    <x v="14"/>
    <x v="7"/>
    <x v="3"/>
    <n v="66.3"/>
    <n v="0"/>
    <n v="1.2374045999999999"/>
    <n v="0"/>
    <n v="2.649"/>
    <n v="70.186404600000003"/>
    <n v="4"/>
    <n v="20.7"/>
    <n v="0"/>
    <n v="20.7"/>
  </r>
  <r>
    <x v="14"/>
    <x v="7"/>
    <x v="4"/>
    <m/>
    <m/>
    <n v="1.1686599"/>
    <n v="0"/>
    <m/>
    <n v="1.1686599"/>
    <n v="5"/>
    <n v="19.55"/>
    <n v="0"/>
    <n v="19.55"/>
  </r>
  <r>
    <x v="14"/>
    <x v="7"/>
    <x v="5"/>
    <m/>
    <m/>
    <n v="1.041452316"/>
    <n v="0"/>
    <m/>
    <n v="1.041452316"/>
    <n v="6"/>
    <n v="17.422000000000001"/>
    <n v="0"/>
    <n v="17.422000000000001"/>
  </r>
  <r>
    <x v="14"/>
    <x v="7"/>
    <x v="6"/>
    <m/>
    <m/>
    <n v="0.98012008800000006"/>
    <n v="0"/>
    <m/>
    <n v="0.98012008800000006"/>
    <n v="7"/>
    <n v="16.396000000000001"/>
    <n v="0"/>
    <n v="16.396000000000001"/>
  </r>
  <r>
    <x v="14"/>
    <x v="7"/>
    <x v="7"/>
    <m/>
    <m/>
    <n v="1.2786514200000001"/>
    <n v="0"/>
    <m/>
    <n v="1.2786514200000001"/>
    <n v="8"/>
    <n v="21.39"/>
    <n v="0"/>
    <n v="21.39"/>
  </r>
  <r>
    <x v="14"/>
    <x v="7"/>
    <x v="8"/>
    <m/>
    <m/>
    <n v="1.229274792"/>
    <n v="0"/>
    <m/>
    <n v="1.229274792"/>
    <n v="9"/>
    <n v="20.564"/>
    <n v="0"/>
    <n v="20.564"/>
  </r>
  <r>
    <x v="14"/>
    <x v="7"/>
    <x v="9"/>
    <n v="50.576000000000001"/>
    <n v="0"/>
    <n v="1.1889844199999999"/>
    <n v="0"/>
    <n v="1.0389999999999999"/>
    <n v="52.803984419999999"/>
    <n v="10"/>
    <n v="19.89"/>
    <n v="0"/>
    <n v="19.89"/>
  </r>
  <r>
    <x v="14"/>
    <x v="7"/>
    <x v="10"/>
    <n v="82.793000000000006"/>
    <n v="0"/>
    <n v="1.2246121080000001"/>
    <n v="0"/>
    <n v="2.6789999999999998"/>
    <n v="86.696612108000011"/>
    <n v="11"/>
    <n v="20.486000000000001"/>
    <n v="0"/>
    <n v="20.486000000000001"/>
  </r>
  <r>
    <x v="14"/>
    <x v="7"/>
    <x v="11"/>
    <n v="90.998999999999995"/>
    <n v="0"/>
    <n v="1.2762005219999999"/>
    <n v="0"/>
    <n v="3.044"/>
    <n v="95.319200521999988"/>
    <n v="12"/>
    <n v="21.349"/>
    <n v="0"/>
    <n v="21.349"/>
  </r>
  <r>
    <x v="14"/>
    <x v="8"/>
    <x v="0"/>
    <n v="78.914000000000001"/>
    <n v="0"/>
    <n v="0.2510676"/>
    <n v="0"/>
    <n v="2.86"/>
    <n v="82.0250676"/>
    <n v="1"/>
    <n v="4.2"/>
    <n v="0"/>
    <n v="4.2"/>
  </r>
  <r>
    <x v="14"/>
    <x v="8"/>
    <x v="1"/>
    <n v="70.605000000000004"/>
    <n v="0"/>
    <n v="0.2510676"/>
    <n v="0"/>
    <n v="2.5870000000000002"/>
    <n v="73.443067600000006"/>
    <n v="2"/>
    <n v="4.2"/>
    <n v="0"/>
    <n v="4.2"/>
  </r>
  <r>
    <x v="14"/>
    <x v="8"/>
    <x v="2"/>
    <n v="60.767000000000003"/>
    <n v="0"/>
    <n v="0.2510676"/>
    <n v="0"/>
    <n v="2.19"/>
    <n v="63.2080676"/>
    <n v="3"/>
    <n v="4.2"/>
    <n v="0"/>
    <n v="4.2"/>
  </r>
  <r>
    <x v="14"/>
    <x v="8"/>
    <x v="3"/>
    <n v="41.523000000000003"/>
    <n v="0"/>
    <n v="0.2510676"/>
    <n v="0"/>
    <n v="1.5529999999999999"/>
    <n v="43.327067599999999"/>
    <n v="4"/>
    <n v="4.2"/>
    <n v="0"/>
    <n v="4.2"/>
  </r>
  <r>
    <x v="14"/>
    <x v="8"/>
    <x v="4"/>
    <m/>
    <m/>
    <n v="0.2510676"/>
    <n v="0"/>
    <m/>
    <n v="0.2510676"/>
    <n v="5"/>
    <n v="4.2"/>
    <n v="0"/>
    <n v="4.2"/>
  </r>
  <r>
    <x v="14"/>
    <x v="8"/>
    <x v="5"/>
    <m/>
    <m/>
    <n v="0.19248516000000002"/>
    <n v="0"/>
    <m/>
    <n v="0.19248516000000002"/>
    <n v="6"/>
    <n v="3.22"/>
    <n v="0"/>
    <n v="3.22"/>
  </r>
  <r>
    <x v="14"/>
    <x v="8"/>
    <x v="6"/>
    <m/>
    <m/>
    <n v="0.19437491612903227"/>
    <n v="0"/>
    <m/>
    <n v="0.19437491612903227"/>
    <n v="7"/>
    <n v="3.2516129032258068"/>
    <n v="0"/>
    <n v="3.2516129032258068"/>
  </r>
  <r>
    <x v="14"/>
    <x v="8"/>
    <x v="7"/>
    <m/>
    <m/>
    <n v="0.2510676"/>
    <n v="0"/>
    <m/>
    <n v="0.2510676"/>
    <n v="8"/>
    <n v="4.2"/>
    <n v="0"/>
    <n v="4.2"/>
  </r>
  <r>
    <x v="14"/>
    <x v="8"/>
    <x v="8"/>
    <m/>
    <m/>
    <n v="0.2510676"/>
    <n v="0"/>
    <m/>
    <n v="0.2510676"/>
    <n v="9"/>
    <n v="4.2"/>
    <n v="0"/>
    <n v="4.2"/>
  </r>
  <r>
    <x v="14"/>
    <x v="8"/>
    <x v="9"/>
    <n v="26.064"/>
    <n v="0"/>
    <n v="0.2510676"/>
    <n v="0"/>
    <n v="0.89700000000000002"/>
    <n v="27.212067599999997"/>
    <n v="10"/>
    <n v="4.2"/>
    <n v="0"/>
    <n v="4.2"/>
  </r>
  <r>
    <x v="14"/>
    <x v="8"/>
    <x v="10"/>
    <n v="52.7"/>
    <n v="0"/>
    <n v="0.2510676"/>
    <n v="0"/>
    <n v="1.9670000000000001"/>
    <n v="54.918067600000001"/>
    <n v="11"/>
    <n v="4.2"/>
    <n v="0"/>
    <n v="4.2"/>
  </r>
  <r>
    <x v="14"/>
    <x v="8"/>
    <x v="11"/>
    <n v="68"/>
    <n v="0"/>
    <n v="0.2510676"/>
    <n v="0"/>
    <n v="2.4300000000000002"/>
    <n v="70.681067600000006"/>
    <n v="12"/>
    <n v="4.2"/>
    <n v="0"/>
    <n v="4.2"/>
  </r>
  <r>
    <x v="14"/>
    <x v="5"/>
    <x v="0"/>
    <n v="58.855000000000004"/>
    <n v="0"/>
    <n v="2.7971081660000001"/>
    <n v="0"/>
    <n v="2.2730000000000001"/>
    <n v="63.925108166000008"/>
    <n v="1"/>
    <n v="46.786999999999999"/>
    <n v="0"/>
    <n v="46.786999999999999"/>
  </r>
  <r>
    <x v="14"/>
    <x v="5"/>
    <x v="1"/>
    <n v="48.5"/>
    <n v="0"/>
    <n v="2.540481212"/>
    <n v="0"/>
    <n v="1.7610000000000001"/>
    <n v="52.801481212000006"/>
    <n v="2"/>
    <n v="42.494"/>
    <n v="0"/>
    <n v="42.494"/>
  </r>
  <r>
    <x v="14"/>
    <x v="5"/>
    <x v="2"/>
    <n v="44.3"/>
    <n v="0"/>
    <n v="2.7893968039999999"/>
    <n v="0"/>
    <n v="1.4990000000000001"/>
    <n v="48.588396803999998"/>
    <n v="3"/>
    <n v="46.658000000000001"/>
    <n v="0"/>
    <n v="46.658000000000001"/>
  </r>
  <r>
    <x v="14"/>
    <x v="5"/>
    <x v="3"/>
    <n v="39.799999999999997"/>
    <n v="0"/>
    <n v="2.71001162"/>
    <n v="0"/>
    <n v="0.89599999999999991"/>
    <n v="43.406011620000001"/>
    <n v="4"/>
    <n v="45.33"/>
    <n v="0"/>
    <n v="45.33"/>
  </r>
  <r>
    <x v="14"/>
    <x v="5"/>
    <x v="4"/>
    <m/>
    <m/>
    <n v="2.563914188"/>
    <n v="0"/>
    <m/>
    <n v="2.563914188"/>
    <n v="5"/>
    <n v="42.885999999999996"/>
    <n v="0"/>
    <n v="42.885999999999996"/>
  </r>
  <r>
    <x v="14"/>
    <x v="5"/>
    <x v="5"/>
    <m/>
    <m/>
    <n v="2.2955696360000002"/>
    <n v="0"/>
    <m/>
    <n v="2.2955696360000002"/>
    <n v="6"/>
    <n v="38.401580000000003"/>
    <n v="0"/>
    <n v="38.401580000000003"/>
  </r>
  <r>
    <x v="14"/>
    <x v="5"/>
    <x v="6"/>
    <m/>
    <m/>
    <n v="2.135245442"/>
    <n v="0"/>
    <m/>
    <n v="2.135245442"/>
    <n v="7"/>
    <n v="35.719586999999997"/>
    <n v="0"/>
    <n v="35.719586999999997"/>
  </r>
  <r>
    <x v="14"/>
    <x v="5"/>
    <x v="7"/>
    <m/>
    <m/>
    <n v="2.7401390239999999"/>
    <n v="0"/>
    <m/>
    <n v="2.7401390239999999"/>
    <n v="8"/>
    <n v="45.838586999999997"/>
    <n v="0"/>
    <n v="45.838586999999997"/>
  </r>
  <r>
    <x v="14"/>
    <x v="5"/>
    <x v="8"/>
    <m/>
    <m/>
    <n v="2.653120924"/>
    <n v="0"/>
    <m/>
    <n v="2.653120924"/>
    <n v="9"/>
    <n v="44.389000000000003"/>
    <n v="0"/>
    <n v="44.389000000000003"/>
  </r>
  <r>
    <x v="14"/>
    <x v="5"/>
    <x v="9"/>
    <n v="39.4"/>
    <n v="0"/>
    <n v="2.7359732320000001"/>
    <n v="0"/>
    <n v="1.014"/>
    <n v="43.149973232000001"/>
    <n v="10"/>
    <n v="45.774999999999999"/>
    <n v="0"/>
    <n v="45.774999999999999"/>
  </r>
  <r>
    <x v="14"/>
    <x v="5"/>
    <x v="10"/>
    <n v="43.999000000000002"/>
    <n v="0"/>
    <n v="2.6313617319999998"/>
    <n v="0"/>
    <n v="1.3420000000000001"/>
    <n v="47.972361732000003"/>
    <n v="11"/>
    <n v="44.024999999999999"/>
    <n v="0"/>
    <n v="44.024999999999999"/>
  </r>
  <r>
    <x v="14"/>
    <x v="5"/>
    <x v="11"/>
    <n v="48.737000000000002"/>
    <n v="0"/>
    <n v="2.7346581159999999"/>
    <n v="0"/>
    <n v="1.7489999999999999"/>
    <n v="53.220658116000003"/>
    <n v="12"/>
    <n v="45.753"/>
    <n v="0"/>
    <n v="45.753"/>
  </r>
  <r>
    <x v="14"/>
    <x v="0"/>
    <x v="0"/>
    <n v="880.74811124999997"/>
    <n v="0"/>
    <n v="40.604520000000001"/>
    <n v="0"/>
    <n v="0"/>
    <n v="921.35263124999994"/>
    <n v="1"/>
    <n v="627"/>
    <n v="0"/>
    <n v="627"/>
  </r>
  <r>
    <x v="14"/>
    <x v="0"/>
    <x v="1"/>
    <n v="853.27414949700005"/>
    <n v="0"/>
    <n v="40.604520000000001"/>
    <n v="0"/>
    <n v="0"/>
    <n v="893.87866949700003"/>
    <n v="2"/>
    <n v="627"/>
    <n v="0"/>
    <n v="627"/>
  </r>
  <r>
    <x v="14"/>
    <x v="0"/>
    <x v="2"/>
    <n v="845.50681956929998"/>
    <n v="0"/>
    <n v="40.604520000000001"/>
    <n v="0"/>
    <n v="0"/>
    <n v="886.11133956929996"/>
    <n v="3"/>
    <n v="627"/>
    <n v="0"/>
    <n v="627"/>
  </r>
  <r>
    <x v="14"/>
    <x v="0"/>
    <x v="3"/>
    <n v="823.08671004000007"/>
    <n v="0"/>
    <n v="40.604520000000001"/>
    <n v="0"/>
    <n v="0"/>
    <n v="863.69123004000005"/>
    <n v="4"/>
    <n v="627"/>
    <n v="0"/>
    <n v="627"/>
  </r>
  <r>
    <x v="14"/>
    <x v="0"/>
    <x v="4"/>
    <m/>
    <n v="0"/>
    <n v="40.604520000000001"/>
    <n v="0"/>
    <n v="0"/>
    <n v="40.604520000000001"/>
    <n v="5"/>
    <n v="627"/>
    <n v="0"/>
    <n v="627"/>
  </r>
  <r>
    <x v="14"/>
    <x v="0"/>
    <x v="5"/>
    <m/>
    <n v="0"/>
    <n v="32.943411999999995"/>
    <n v="0"/>
    <n v="0"/>
    <n v="32.943411999999995"/>
    <n v="6"/>
    <n v="508.7"/>
    <n v="0"/>
    <n v="508.7"/>
  </r>
  <r>
    <x v="14"/>
    <x v="0"/>
    <x v="6"/>
    <m/>
    <n v="0"/>
    <n v="33.19054451612903"/>
    <n v="0"/>
    <n v="0"/>
    <n v="33.19054451612903"/>
    <n v="7"/>
    <n v="512.51612903225805"/>
    <n v="0"/>
    <n v="512.51612903225805"/>
  </r>
  <r>
    <x v="14"/>
    <x v="0"/>
    <x v="7"/>
    <m/>
    <n v="0"/>
    <n v="40.604520000000001"/>
    <n v="0"/>
    <n v="0"/>
    <n v="40.604520000000001"/>
    <n v="8"/>
    <n v="627"/>
    <n v="0"/>
    <n v="627"/>
  </r>
  <r>
    <x v="14"/>
    <x v="0"/>
    <x v="8"/>
    <m/>
    <n v="0"/>
    <n v="40.604520000000001"/>
    <n v="0"/>
    <n v="0"/>
    <n v="40.604520000000001"/>
    <n v="9"/>
    <n v="627"/>
    <n v="0"/>
    <n v="627"/>
  </r>
  <r>
    <x v="14"/>
    <x v="0"/>
    <x v="9"/>
    <n v="816.30301578000001"/>
    <n v="0"/>
    <n v="40.604520000000001"/>
    <n v="0"/>
    <n v="0"/>
    <n v="856.90753577999999"/>
    <n v="10"/>
    <n v="627"/>
    <n v="0"/>
    <n v="627"/>
  </r>
  <r>
    <x v="14"/>
    <x v="0"/>
    <x v="10"/>
    <n v="832.92306671699998"/>
    <n v="0"/>
    <n v="40.604520000000001"/>
    <n v="0"/>
    <n v="0"/>
    <n v="873.52758671699996"/>
    <n v="11"/>
    <n v="627"/>
    <n v="0"/>
    <n v="627"/>
  </r>
  <r>
    <x v="14"/>
    <x v="0"/>
    <x v="11"/>
    <n v="840.04594568999994"/>
    <n v="0"/>
    <n v="40.604520000000001"/>
    <n v="0"/>
    <n v="0"/>
    <n v="880.65046568999992"/>
    <n v="12"/>
    <n v="627"/>
    <n v="0"/>
    <n v="627"/>
  </r>
  <r>
    <x v="14"/>
    <x v="0"/>
    <x v="0"/>
    <n v="38018.726017400004"/>
    <n v="0"/>
    <n v="6903.3253359999999"/>
    <n v="0"/>
    <n v="0"/>
    <n v="44922.051353400006"/>
    <n v="1"/>
    <n v="106598.6"/>
    <n v="0"/>
    <n v="106598.6"/>
  </r>
  <r>
    <x v="14"/>
    <x v="0"/>
    <x v="1"/>
    <n v="34566.076210262006"/>
    <n v="0"/>
    <n v="6903.3253359999999"/>
    <n v="0"/>
    <n v="0"/>
    <n v="41469.401546262008"/>
    <n v="2"/>
    <n v="106598.6"/>
    <n v="0"/>
    <n v="106598.6"/>
  </r>
  <r>
    <x v="14"/>
    <x v="0"/>
    <x v="2"/>
    <n v="34065.310207700008"/>
    <n v="0"/>
    <n v="6903.3253359999999"/>
    <n v="0"/>
    <n v="0"/>
    <n v="40968.635543700009"/>
    <n v="3"/>
    <n v="106598.6"/>
    <n v="0"/>
    <n v="106598.6"/>
  </r>
  <r>
    <x v="14"/>
    <x v="0"/>
    <x v="3"/>
    <n v="32747.5049378"/>
    <n v="0"/>
    <n v="6903.3253359999999"/>
    <n v="0"/>
    <n v="0"/>
    <n v="39650.830273799998"/>
    <n v="4"/>
    <n v="106598.6"/>
    <n v="0"/>
    <n v="106598.6"/>
  </r>
  <r>
    <x v="14"/>
    <x v="0"/>
    <x v="4"/>
    <m/>
    <n v="0"/>
    <n v="6903.3253359999999"/>
    <n v="0"/>
    <n v="0"/>
    <n v="6903.3253359999999"/>
    <n v="5"/>
    <n v="106598.6"/>
    <n v="0"/>
    <n v="106598.6"/>
  </r>
  <r>
    <x v="14"/>
    <x v="0"/>
    <x v="5"/>
    <m/>
    <n v="0"/>
    <n v="5292.5494242666664"/>
    <n v="0"/>
    <n v="0"/>
    <n v="5292.5494242666664"/>
    <n v="6"/>
    <n v="81725.593333333338"/>
    <n v="0"/>
    <n v="81725.593333333338"/>
  </r>
  <r>
    <x v="14"/>
    <x v="0"/>
    <x v="6"/>
    <m/>
    <n v="0"/>
    <n v="5344.5099375483878"/>
    <n v="0"/>
    <n v="0"/>
    <n v="5344.5099375483878"/>
    <n v="7"/>
    <n v="82527.948387096782"/>
    <n v="0"/>
    <n v="82527.948387096782"/>
  </r>
  <r>
    <x v="14"/>
    <x v="0"/>
    <x v="7"/>
    <m/>
    <n v="0"/>
    <n v="6903.3253359999999"/>
    <n v="0"/>
    <n v="0"/>
    <n v="6903.3253359999999"/>
    <n v="8"/>
    <n v="106598.6"/>
    <n v="0"/>
    <n v="106598.6"/>
  </r>
  <r>
    <x v="14"/>
    <x v="0"/>
    <x v="8"/>
    <m/>
    <n v="0"/>
    <n v="6903.3253359999999"/>
    <n v="0"/>
    <n v="0"/>
    <n v="6903.3253359999999"/>
    <n v="9"/>
    <n v="106598.6"/>
    <n v="0"/>
    <n v="106598.6"/>
  </r>
  <r>
    <x v="14"/>
    <x v="0"/>
    <x v="9"/>
    <n v="32483.943883820004"/>
    <n v="0"/>
    <n v="6903.3253359999999"/>
    <n v="0"/>
    <n v="0"/>
    <n v="39387.269219820002"/>
    <n v="10"/>
    <n v="106598.6"/>
    <n v="0"/>
    <n v="106598.6"/>
  </r>
  <r>
    <x v="14"/>
    <x v="0"/>
    <x v="10"/>
    <n v="33538.188099740008"/>
    <n v="0"/>
    <n v="6903.3253359999999"/>
    <n v="0"/>
    <n v="0"/>
    <n v="40441.513435740009"/>
    <n v="11"/>
    <n v="106598.6"/>
    <n v="0"/>
    <n v="106598.6"/>
  </r>
  <r>
    <x v="14"/>
    <x v="0"/>
    <x v="11"/>
    <n v="34592.432315660008"/>
    <n v="0"/>
    <n v="6903.3253359999999"/>
    <n v="0"/>
    <n v="0"/>
    <n v="41495.757651660009"/>
    <n v="12"/>
    <n v="106598.6"/>
    <n v="0"/>
    <n v="106598.6"/>
  </r>
  <r>
    <x v="14"/>
    <x v="6"/>
    <x v="0"/>
    <n v="1712.6"/>
    <n v="12.935"/>
    <n v="65.943921043024758"/>
    <n v="0"/>
    <n v="55.03"/>
    <n v="1846.5089210430247"/>
    <n v="1"/>
    <n v="1103.1469945970887"/>
    <n v="0"/>
    <n v="1103.1469945970887"/>
  </r>
  <r>
    <x v="14"/>
    <x v="6"/>
    <x v="1"/>
    <n v="1650"/>
    <n v="12.441000000000001"/>
    <n v="59.56225126466753"/>
    <n v="0"/>
    <n v="47.44"/>
    <n v="1769.4432512646677"/>
    <n v="2"/>
    <n v="996.39083382962849"/>
    <n v="0"/>
    <n v="996.39083382962849"/>
  </r>
  <r>
    <x v="14"/>
    <x v="6"/>
    <x v="2"/>
    <n v="1500"/>
    <n v="7.8520000000000003"/>
    <n v="65.943921043024758"/>
    <n v="0"/>
    <n v="37.503999999999998"/>
    <n v="1611.2999210430248"/>
    <n v="3"/>
    <n v="1103.1469945970887"/>
    <n v="0"/>
    <n v="1103.1469945970887"/>
  </r>
  <r>
    <x v="14"/>
    <x v="6"/>
    <x v="3"/>
    <n v="1370"/>
    <n v="12.271000000000001"/>
    <n v="63.816697783572359"/>
    <n v="0"/>
    <n v="35.281000000000006"/>
    <n v="1481.3686977835723"/>
    <n v="4"/>
    <n v="1067.5616076746021"/>
    <n v="0"/>
    <n v="1067.5616076746021"/>
  </r>
  <r>
    <x v="14"/>
    <x v="6"/>
    <x v="4"/>
    <m/>
    <m/>
    <n v="65.943921043024758"/>
    <n v="0"/>
    <m/>
    <n v="65.943921043024758"/>
    <n v="5"/>
    <n v="1103.1469945970887"/>
    <n v="0"/>
    <n v="1103.1469945970887"/>
  </r>
  <r>
    <x v="14"/>
    <x v="6"/>
    <x v="5"/>
    <m/>
    <m/>
    <n v="48.926134967405389"/>
    <n v="0"/>
    <m/>
    <n v="48.926134967405389"/>
    <n v="6"/>
    <n v="818.46389921719344"/>
    <n v="0"/>
    <n v="818.46389921719344"/>
  </r>
  <r>
    <x v="14"/>
    <x v="6"/>
    <x v="6"/>
    <m/>
    <m/>
    <n v="51.053358226857945"/>
    <n v="0"/>
    <m/>
    <n v="51.053358226857945"/>
    <n v="7"/>
    <n v="854.04928613968264"/>
    <n v="0"/>
    <n v="854.04928613968264"/>
  </r>
  <r>
    <x v="14"/>
    <x v="6"/>
    <x v="7"/>
    <m/>
    <m/>
    <n v="65.943921043024758"/>
    <n v="0"/>
    <m/>
    <n v="65.943921043024758"/>
    <n v="8"/>
    <n v="1103.1469945970887"/>
    <n v="0"/>
    <n v="1103.1469945970887"/>
  </r>
  <r>
    <x v="14"/>
    <x v="6"/>
    <x v="8"/>
    <m/>
    <m/>
    <n v="63.816697783572359"/>
    <n v="0"/>
    <m/>
    <n v="63.816697783572359"/>
    <n v="9"/>
    <n v="1067.5616076746021"/>
    <n v="0"/>
    <n v="1067.5616076746021"/>
  </r>
  <r>
    <x v="14"/>
    <x v="6"/>
    <x v="9"/>
    <n v="950"/>
    <n v="6.4320000000000004"/>
    <n v="65.943921043024758"/>
    <n v="0"/>
    <n v="23.396334000000003"/>
    <n v="1045.7722550430246"/>
    <n v="10"/>
    <n v="1103.1469945970887"/>
    <n v="0"/>
    <n v="1103.1469945970887"/>
  </r>
  <r>
    <x v="14"/>
    <x v="6"/>
    <x v="10"/>
    <n v="1450"/>
    <n v="16.553000000000001"/>
    <n v="63.816697783572359"/>
    <n v="0"/>
    <n v="35.864031999999995"/>
    <n v="1566.2337297835725"/>
    <n v="11"/>
    <n v="1067.5616076746021"/>
    <n v="0"/>
    <n v="1067.5616076746021"/>
  </r>
  <r>
    <x v="14"/>
    <x v="6"/>
    <x v="11"/>
    <n v="1620"/>
    <n v="18.97"/>
    <n v="65.943921043024758"/>
    <n v="0"/>
    <n v="43.103999999999999"/>
    <n v="1748.0179210430249"/>
    <n v="12"/>
    <n v="1103.1469945970887"/>
    <n v="0"/>
    <n v="1103.1469945970887"/>
  </r>
  <r>
    <x v="14"/>
    <x v="1"/>
    <x v="0"/>
    <n v="2342.0889999999999"/>
    <n v="0"/>
    <n v="65.310277001303774"/>
    <n v="0"/>
    <n v="98.14500000000001"/>
    <n v="2505.5442770013037"/>
    <n v="1"/>
    <n v="1092.547040739131"/>
    <n v="0"/>
    <n v="1092.547040739131"/>
  </r>
  <r>
    <x v="14"/>
    <x v="1"/>
    <x v="1"/>
    <n v="2196.2350000000001"/>
    <n v="0"/>
    <n v="58.989927614080827"/>
    <n v="0"/>
    <n v="94.114999999999995"/>
    <n v="2349.3399276140808"/>
    <n v="2"/>
    <n v="986.81668195792486"/>
    <n v="0"/>
    <n v="986.81668195792486"/>
  </r>
  <r>
    <x v="14"/>
    <x v="1"/>
    <x v="2"/>
    <n v="1900"/>
    <n v="0"/>
    <n v="65.310277001303774"/>
    <n v="0"/>
    <n v="73.667000000000002"/>
    <n v="2038.9772770013037"/>
    <n v="3"/>
    <n v="1092.547040739131"/>
    <n v="0"/>
    <n v="1092.547040739131"/>
  </r>
  <r>
    <x v="14"/>
    <x v="1"/>
    <x v="3"/>
    <n v="1450"/>
    <n v="0"/>
    <n v="63.203493872229465"/>
    <n v="0"/>
    <n v="53.436"/>
    <n v="1566.6394938722294"/>
    <n v="4"/>
    <n v="1057.3035878120625"/>
    <n v="0"/>
    <n v="1057.3035878120625"/>
  </r>
  <r>
    <x v="14"/>
    <x v="1"/>
    <x v="4"/>
    <m/>
    <m/>
    <n v="65.310277001303774"/>
    <n v="0"/>
    <m/>
    <n v="65.310277001303774"/>
    <n v="5"/>
    <n v="1092.547040739131"/>
    <n v="0"/>
    <n v="1092.547040739131"/>
  </r>
  <r>
    <x v="14"/>
    <x v="1"/>
    <x v="5"/>
    <m/>
    <m/>
    <n v="48.456011968709149"/>
    <n v="0"/>
    <m/>
    <n v="48.456011968709149"/>
    <n v="6"/>
    <n v="810.59941732257937"/>
    <n v="0"/>
    <n v="810.59941732257937"/>
  </r>
  <r>
    <x v="14"/>
    <x v="1"/>
    <x v="6"/>
    <m/>
    <m/>
    <n v="50.562795097783514"/>
    <n v="0"/>
    <m/>
    <n v="50.562795097783514"/>
    <n v="7"/>
    <n v="845.84287024964897"/>
    <n v="0"/>
    <n v="845.84287024964897"/>
  </r>
  <r>
    <x v="14"/>
    <x v="1"/>
    <x v="7"/>
    <m/>
    <m/>
    <n v="65.310277001303774"/>
    <n v="0"/>
    <m/>
    <n v="65.310277001303774"/>
    <n v="8"/>
    <n v="1092.547040739131"/>
    <n v="0"/>
    <n v="1092.547040739131"/>
  </r>
  <r>
    <x v="14"/>
    <x v="1"/>
    <x v="8"/>
    <m/>
    <m/>
    <n v="63.203493872229465"/>
    <n v="0"/>
    <m/>
    <n v="63.203493872229465"/>
    <n v="9"/>
    <n v="1057.3035878120625"/>
    <n v="0"/>
    <n v="1057.3035878120625"/>
  </r>
  <r>
    <x v="14"/>
    <x v="1"/>
    <x v="9"/>
    <n v="1450"/>
    <n v="0"/>
    <n v="65.310277001303774"/>
    <n v="0"/>
    <n v="52.686"/>
    <n v="1567.9962770013037"/>
    <n v="10"/>
    <n v="1092.547040739131"/>
    <n v="0"/>
    <n v="1092.547040739131"/>
  </r>
  <r>
    <x v="14"/>
    <x v="1"/>
    <x v="10"/>
    <n v="1820"/>
    <n v="0"/>
    <n v="63.203493872229465"/>
    <n v="0"/>
    <n v="75.179000000000002"/>
    <n v="1958.3824938722296"/>
    <n v="11"/>
    <n v="1057.3035878120625"/>
    <n v="0"/>
    <n v="1057.3035878120625"/>
  </r>
  <r>
    <x v="14"/>
    <x v="1"/>
    <x v="11"/>
    <n v="2100"/>
    <n v="0"/>
    <n v="65.310277001303774"/>
    <n v="0"/>
    <n v="92.736999999999995"/>
    <n v="2258.0472770013039"/>
    <n v="12"/>
    <n v="1092.547040739131"/>
    <n v="0"/>
    <n v="1092.547040739131"/>
  </r>
  <r>
    <x v="14"/>
    <x v="3"/>
    <x v="0"/>
    <n v="4100"/>
    <n v="237.483"/>
    <n v="131.04326346805732"/>
    <n v="0"/>
    <n v="292.334"/>
    <n v="4760.8602634680574"/>
    <n v="1"/>
    <n v="2192.1654031258545"/>
    <n v="0"/>
    <n v="2192.1654031258545"/>
  </r>
  <r>
    <x v="14"/>
    <x v="3"/>
    <x v="1"/>
    <n v="3900"/>
    <n v="224.40600000000001"/>
    <n v="115.46917345501954"/>
    <n v="0"/>
    <n v="266.01399999999995"/>
    <n v="4505.8891734550198"/>
    <n v="2"/>
    <n v="1931.6332673394818"/>
    <n v="0"/>
    <n v="1931.6332673394818"/>
  </r>
  <r>
    <x v="14"/>
    <x v="3"/>
    <x v="2"/>
    <n v="3700"/>
    <n v="153.19399999999999"/>
    <n v="131.04326346805732"/>
    <n v="0"/>
    <n v="210.13299999999998"/>
    <n v="4194.3702634680576"/>
    <n v="3"/>
    <n v="2192.1654031258545"/>
    <n v="0"/>
    <n v="2192.1654031258545"/>
  </r>
  <r>
    <x v="14"/>
    <x v="3"/>
    <x v="3"/>
    <n v="3200"/>
    <n v="120.943"/>
    <n v="125.85190013037808"/>
    <n v="0"/>
    <n v="146.16999999999999"/>
    <n v="3592.9649001303783"/>
    <n v="4"/>
    <n v="2105.3213578637306"/>
    <n v="0"/>
    <n v="2105.3213578637306"/>
  </r>
  <r>
    <x v="14"/>
    <x v="3"/>
    <x v="4"/>
    <m/>
    <m/>
    <n v="131.04326346805732"/>
    <n v="0"/>
    <m/>
    <n v="131.04326346805732"/>
    <n v="5"/>
    <n v="2192.1654031258545"/>
    <n v="0"/>
    <n v="2192.1654031258545"/>
  </r>
  <r>
    <x v="14"/>
    <x v="3"/>
    <x v="5"/>
    <m/>
    <m/>
    <n v="96.486456766623178"/>
    <n v="0"/>
    <m/>
    <n v="96.486456766623178"/>
    <n v="6"/>
    <n v="1614.0797076955264"/>
    <n v="0"/>
    <n v="1614.0797076955264"/>
  </r>
  <r>
    <x v="14"/>
    <x v="3"/>
    <x v="6"/>
    <m/>
    <m/>
    <n v="101.45284913656029"/>
    <n v="0"/>
    <m/>
    <n v="101.45284913656029"/>
    <n v="7"/>
    <n v="1697.1603120974321"/>
    <n v="0"/>
    <n v="1697.1603120974321"/>
  </r>
  <r>
    <x v="14"/>
    <x v="3"/>
    <x v="7"/>
    <m/>
    <m/>
    <n v="131.04326346805732"/>
    <n v="0"/>
    <m/>
    <n v="131.04326346805732"/>
    <n v="8"/>
    <n v="2192.1654031258545"/>
    <n v="0"/>
    <n v="2192.1654031258545"/>
  </r>
  <r>
    <x v="14"/>
    <x v="3"/>
    <x v="8"/>
    <m/>
    <m/>
    <n v="125.85190013037808"/>
    <n v="0"/>
    <m/>
    <n v="125.85190013037808"/>
    <n v="9"/>
    <n v="2105.3213578637306"/>
    <n v="0"/>
    <n v="2105.3213578637306"/>
  </r>
  <r>
    <x v="14"/>
    <x v="3"/>
    <x v="9"/>
    <n v="2287.390656"/>
    <n v="98.216000000000008"/>
    <n v="131.04326346805732"/>
    <n v="0"/>
    <n v="130.18271999999999"/>
    <n v="2646.8326394680571"/>
    <n v="10"/>
    <n v="2192.1654031258545"/>
    <n v="0"/>
    <n v="2192.1654031258545"/>
  </r>
  <r>
    <x v="14"/>
    <x v="3"/>
    <x v="10"/>
    <n v="3500"/>
    <n v="144.30010000000001"/>
    <n v="125.85190013037808"/>
    <n v="0"/>
    <n v="209.024902"/>
    <n v="3979.176902130378"/>
    <n v="11"/>
    <n v="2105.3213578637306"/>
    <n v="0"/>
    <n v="2105.3213578637306"/>
  </r>
  <r>
    <x v="14"/>
    <x v="3"/>
    <x v="11"/>
    <n v="3900"/>
    <n v="199.15299999999999"/>
    <n v="131.04326346805732"/>
    <n v="0"/>
    <n v="245.46900500000001"/>
    <n v="4475.6652684680575"/>
    <n v="12"/>
    <n v="2192.1654031258545"/>
    <n v="0"/>
    <n v="2192.1654031258545"/>
  </r>
  <r>
    <x v="14"/>
    <x v="4"/>
    <x v="0"/>
    <n v="666.20139999999992"/>
    <n v="29.118000000000002"/>
    <n v="151.02045199478488"/>
    <n v="0"/>
    <n v="22.699000000000002"/>
    <n v="869.03885199478475"/>
    <n v="1"/>
    <n v="2526.3550469200186"/>
    <n v="0"/>
    <n v="2526.3550469200186"/>
  </r>
  <r>
    <x v="14"/>
    <x v="4"/>
    <x v="1"/>
    <n v="623.40739999999994"/>
    <n v="27.852"/>
    <n v="136.40556954367665"/>
    <n v="0"/>
    <n v="23.039000000000001"/>
    <n v="810.70396954367652"/>
    <n v="2"/>
    <n v="2281.8690746374359"/>
    <n v="0"/>
    <n v="2281.8690746374359"/>
  </r>
  <r>
    <x v="14"/>
    <x v="4"/>
    <x v="2"/>
    <n v="731.04939999999999"/>
    <n v="18.606000000000002"/>
    <n v="151.02045199478488"/>
    <n v="0"/>
    <n v="19.23"/>
    <n v="919.90585199478483"/>
    <n v="3"/>
    <n v="2526.3550469200186"/>
    <n v="0"/>
    <n v="2526.3550469200186"/>
  </r>
  <r>
    <x v="14"/>
    <x v="4"/>
    <x v="3"/>
    <n v="579.07240000000002"/>
    <n v="19.401"/>
    <n v="146.1488245110821"/>
    <n v="0"/>
    <n v="13.622"/>
    <n v="758.24422451108205"/>
    <n v="4"/>
    <n v="2444.8597228258241"/>
    <n v="0"/>
    <n v="2444.8597228258241"/>
  </r>
  <r>
    <x v="14"/>
    <x v="4"/>
    <x v="4"/>
    <m/>
    <m/>
    <n v="151.02045199478488"/>
    <n v="0"/>
    <m/>
    <n v="151.02045199478488"/>
    <n v="5"/>
    <n v="2526.3550469200186"/>
    <n v="0"/>
    <n v="2526.3550469200186"/>
  </r>
  <r>
    <x v="14"/>
    <x v="4"/>
    <x v="5"/>
    <m/>
    <m/>
    <n v="146.1488245110821"/>
    <n v="0"/>
    <m/>
    <n v="146.1488245110821"/>
    <n v="6"/>
    <n v="2444.8597228258241"/>
    <n v="0"/>
    <n v="2444.8597228258241"/>
  </r>
  <r>
    <x v="14"/>
    <x v="4"/>
    <x v="6"/>
    <m/>
    <m/>
    <n v="82.81766722294654"/>
    <n v="0"/>
    <m/>
    <n v="82.81766722294654"/>
    <n v="7"/>
    <n v="1385.4205096013004"/>
    <n v="0"/>
    <n v="1385.4205096013004"/>
  </r>
  <r>
    <x v="14"/>
    <x v="4"/>
    <x v="7"/>
    <m/>
    <m/>
    <n v="151.02045199478488"/>
    <n v="0"/>
    <m/>
    <n v="151.02045199478488"/>
    <n v="8"/>
    <n v="2526.3550469200186"/>
    <n v="0"/>
    <n v="2526.3550469200186"/>
  </r>
  <r>
    <x v="14"/>
    <x v="4"/>
    <x v="8"/>
    <m/>
    <m/>
    <n v="146.1488245110821"/>
    <n v="0"/>
    <m/>
    <n v="146.1488245110821"/>
    <n v="9"/>
    <n v="2444.8597228258241"/>
    <n v="0"/>
    <n v="2444.8597228258241"/>
  </r>
  <r>
    <x v="14"/>
    <x v="4"/>
    <x v="9"/>
    <n v="658.70939999999996"/>
    <n v="2.9409999999999998"/>
    <n v="151.02045199478488"/>
    <n v="0"/>
    <n v="11.801"/>
    <n v="824.47185199478497"/>
    <n v="10"/>
    <n v="2526.3550469200186"/>
    <n v="0"/>
    <n v="2526.3550469200186"/>
  </r>
  <r>
    <x v="14"/>
    <x v="4"/>
    <x v="10"/>
    <n v="563.67623200000003"/>
    <n v="7.766"/>
    <n v="146.1488245110821"/>
    <n v="0"/>
    <n v="15.9169"/>
    <n v="733.50795651108217"/>
    <n v="11"/>
    <n v="2444.8597228258241"/>
    <n v="0"/>
    <n v="2444.8597228258241"/>
  </r>
  <r>
    <x v="14"/>
    <x v="4"/>
    <x v="11"/>
    <n v="604.57140000000004"/>
    <n v="11.237"/>
    <n v="151.02045199478488"/>
    <n v="0"/>
    <n v="20.093"/>
    <n v="786.92185199478479"/>
    <n v="12"/>
    <n v="2526.3550469200186"/>
    <n v="0"/>
    <n v="2526.3550469200186"/>
  </r>
  <r>
    <x v="15"/>
    <x v="2"/>
    <x v="0"/>
    <n v="620"/>
    <n v="54.56"/>
    <n v="22.987368970013033"/>
    <n v="0"/>
    <n v="4.57"/>
    <n v="702.11736897001299"/>
    <n v="1"/>
    <n v="384.54563501644475"/>
    <n v="0"/>
    <n v="384.54563501644475"/>
  </r>
  <r>
    <x v="15"/>
    <x v="2"/>
    <x v="1"/>
    <n v="590"/>
    <n v="57.969000000000001"/>
    <n v="20.762784876140806"/>
    <n v="0"/>
    <n v="3.9590000000000001"/>
    <n v="672.69078487614081"/>
    <n v="2"/>
    <n v="347.3315413051759"/>
    <n v="0"/>
    <n v="347.3315413051759"/>
  </r>
  <r>
    <x v="15"/>
    <x v="2"/>
    <x v="2"/>
    <n v="452"/>
    <n v="34.597999999999999"/>
    <n v="22.987368970013033"/>
    <n v="0"/>
    <n v="2.6640000000000001"/>
    <n v="512.24936897001305"/>
    <n v="3"/>
    <n v="384.54563501644475"/>
    <n v="0"/>
    <n v="384.54563501644475"/>
  </r>
  <r>
    <x v="15"/>
    <x v="2"/>
    <x v="3"/>
    <n v="350"/>
    <n v="26.815999999999999"/>
    <n v="22.245840938722289"/>
    <n v="0"/>
    <n v="2.5419999999999998"/>
    <n v="401.60384093872221"/>
    <n v="4"/>
    <n v="372.14093711268845"/>
    <n v="0"/>
    <n v="372.14093711268845"/>
  </r>
  <r>
    <x v="15"/>
    <x v="2"/>
    <x v="4"/>
    <m/>
    <m/>
    <n v="22.987368970013033"/>
    <n v="0"/>
    <m/>
    <n v="22.987368970013033"/>
    <n v="5"/>
    <n v="384.54563501644475"/>
    <n v="0"/>
    <n v="384.54563501644475"/>
  </r>
  <r>
    <x v="15"/>
    <x v="2"/>
    <x v="5"/>
    <m/>
    <m/>
    <n v="22.245840938722289"/>
    <n v="0"/>
    <m/>
    <n v="22.245840938722289"/>
    <n v="6"/>
    <n v="372.14093711268845"/>
    <n v="0"/>
    <n v="372.14093711268845"/>
  </r>
  <r>
    <x v="15"/>
    <x v="2"/>
    <x v="6"/>
    <m/>
    <m/>
    <n v="22.987368970013033"/>
    <n v="0"/>
    <m/>
    <n v="22.987368970013033"/>
    <n v="7"/>
    <n v="384.54563501644475"/>
    <n v="0"/>
    <n v="384.54563501644475"/>
  </r>
  <r>
    <x v="15"/>
    <x v="2"/>
    <x v="7"/>
    <m/>
    <m/>
    <n v="12.60597653194263"/>
    <n v="0"/>
    <m/>
    <n v="12.60597653194263"/>
    <n v="8"/>
    <n v="210.8798643638568"/>
    <n v="0"/>
    <n v="210.8798643638568"/>
  </r>
  <r>
    <x v="15"/>
    <x v="2"/>
    <x v="8"/>
    <m/>
    <m/>
    <n v="22.245840938722289"/>
    <n v="0"/>
    <m/>
    <n v="22.245840938722289"/>
    <n v="9"/>
    <n v="372.14093711268845"/>
    <n v="0"/>
    <n v="372.14093711268845"/>
  </r>
  <r>
    <x v="15"/>
    <x v="2"/>
    <x v="9"/>
    <n v="290"/>
    <n v="7.145999999999999"/>
    <n v="22.987368970013033"/>
    <n v="0"/>
    <n v="2.1379999999999999"/>
    <n v="322.27136897001304"/>
    <n v="10"/>
    <n v="384.54563501644475"/>
    <n v="0"/>
    <n v="384.54563501644475"/>
  </r>
  <r>
    <x v="15"/>
    <x v="2"/>
    <x v="10"/>
    <n v="480"/>
    <n v="41.664999999999999"/>
    <n v="22.245840938722289"/>
    <n v="0"/>
    <n v="2.895267"/>
    <n v="546.80610793872222"/>
    <n v="11"/>
    <n v="372.14093711268845"/>
    <n v="0"/>
    <n v="372.14093711268845"/>
  </r>
  <r>
    <x v="15"/>
    <x v="2"/>
    <x v="11"/>
    <n v="560"/>
    <n v="39.462000000000003"/>
    <n v="22.987368970013033"/>
    <n v="0"/>
    <n v="3.3220000000000001"/>
    <n v="625.77136897001299"/>
    <n v="12"/>
    <n v="384.54563501644475"/>
    <n v="0"/>
    <n v="384.54563501644475"/>
  </r>
  <r>
    <x v="15"/>
    <x v="5"/>
    <x v="0"/>
    <n v="6.8819999999999997"/>
    <n v="0"/>
    <n v="0.64339999999999997"/>
    <n v="0"/>
    <n v="0.63700000000000001"/>
    <n v="8.1623999999999999"/>
    <n v="1"/>
    <n v="10.763157014286193"/>
    <n v="0"/>
    <n v="10.763157014286193"/>
  </r>
  <r>
    <x v="15"/>
    <x v="5"/>
    <x v="1"/>
    <n v="5.4269999999999996"/>
    <n v="0"/>
    <n v="0.59240000000000004"/>
    <n v="0"/>
    <n v="0.47800000000000004"/>
    <n v="6.497399999999999"/>
    <n v="2"/>
    <n v="9.9100003345712473"/>
    <n v="0"/>
    <n v="9.9100003345712473"/>
  </r>
  <r>
    <x v="15"/>
    <x v="5"/>
    <x v="2"/>
    <n v="3.9340000000000002"/>
    <n v="0"/>
    <n v="0.64339999999999997"/>
    <n v="0"/>
    <n v="0.32100000000000001"/>
    <n v="4.8983999999999996"/>
    <n v="3"/>
    <n v="10.763157014286193"/>
    <n v="0"/>
    <n v="10.763157014286193"/>
  </r>
  <r>
    <x v="15"/>
    <x v="5"/>
    <x v="3"/>
    <n v="2.8839999999999999"/>
    <n v="0"/>
    <n v="0.59340000000000004"/>
    <n v="0"/>
    <n v="0.188"/>
    <n v="3.6654"/>
    <n v="4"/>
    <n v="9.9267288969186005"/>
    <n v="0"/>
    <n v="9.9267288969186005"/>
  </r>
  <r>
    <x v="15"/>
    <x v="5"/>
    <x v="4"/>
    <m/>
    <m/>
    <n v="0.64339999999999997"/>
    <n v="0"/>
    <m/>
    <n v="0.64339999999999997"/>
    <n v="5"/>
    <n v="10.763157014286193"/>
    <n v="0"/>
    <n v="10.763157014286193"/>
  </r>
  <r>
    <x v="15"/>
    <x v="5"/>
    <x v="5"/>
    <m/>
    <m/>
    <n v="0.63439999999999996"/>
    <m/>
    <m/>
    <n v="0.63439999999999996"/>
    <n v="6"/>
    <n v="10.612599953160027"/>
    <m/>
    <n v="10.612599953160027"/>
  </r>
  <r>
    <x v="15"/>
    <x v="5"/>
    <x v="6"/>
    <m/>
    <m/>
    <n v="0.64339999999999997"/>
    <m/>
    <m/>
    <n v="0.64339999999999997"/>
    <n v="7"/>
    <n v="10.763157014286193"/>
    <m/>
    <n v="10.763157014286193"/>
  </r>
  <r>
    <x v="15"/>
    <x v="5"/>
    <x v="7"/>
    <m/>
    <m/>
    <n v="0.35283225806451612"/>
    <m/>
    <m/>
    <n v="0.35283225806451612"/>
    <n v="8"/>
    <n v="5.9023764271892025"/>
    <m/>
    <n v="5.9023764271892025"/>
  </r>
  <r>
    <x v="15"/>
    <x v="5"/>
    <x v="8"/>
    <m/>
    <m/>
    <n v="0.63239999999999996"/>
    <n v="0"/>
    <m/>
    <n v="0.63239999999999996"/>
    <n v="9"/>
    <n v="10.579142828465322"/>
    <n v="0"/>
    <n v="10.579142828465322"/>
  </r>
  <r>
    <x v="15"/>
    <x v="5"/>
    <x v="9"/>
    <n v="3.3839999999999999"/>
    <n v="0"/>
    <n v="0.64339999999999997"/>
    <n v="0"/>
    <n v="0.24"/>
    <n v="4.2674000000000003"/>
    <n v="10"/>
    <n v="10.763157014286193"/>
    <n v="0"/>
    <n v="10.763157014286193"/>
  </r>
  <r>
    <x v="15"/>
    <x v="5"/>
    <x v="10"/>
    <n v="4.1829999999999998"/>
    <n v="0"/>
    <n v="0.58439999999999992"/>
    <n v="0"/>
    <n v="0.33800000000000002"/>
    <n v="5.1053999999999995"/>
    <n v="11"/>
    <n v="9.7761718357924323"/>
    <n v="0"/>
    <n v="9.7761718357924323"/>
  </r>
  <r>
    <x v="15"/>
    <x v="5"/>
    <x v="11"/>
    <n v="5.6120000000000001"/>
    <n v="0"/>
    <n v="0.64339999999999997"/>
    <n v="0"/>
    <n v="0.498"/>
    <n v="6.7534000000000001"/>
    <n v="12"/>
    <n v="10.763157014286193"/>
    <n v="0"/>
    <n v="10.763157014286193"/>
  </r>
  <r>
    <x v="15"/>
    <x v="0"/>
    <x v="0"/>
    <n v="763.04279856000016"/>
    <n v="0"/>
    <n v="51.424024500000002"/>
    <n v="0"/>
    <n v="0"/>
    <n v="814.46682306000014"/>
    <n v="1"/>
    <n v="860.25"/>
    <n v="0"/>
    <n v="860.25"/>
  </r>
  <r>
    <x v="15"/>
    <x v="0"/>
    <x v="1"/>
    <n v="752.27188953600012"/>
    <n v="0"/>
    <n v="51.424024500000002"/>
    <n v="0"/>
    <n v="0"/>
    <n v="803.69591403600009"/>
    <n v="2"/>
    <n v="860.25"/>
    <n v="0"/>
    <n v="860.25"/>
  </r>
  <r>
    <x v="15"/>
    <x v="0"/>
    <x v="2"/>
    <n v="748.79789211840011"/>
    <n v="0"/>
    <n v="51.424024500000002"/>
    <n v="0"/>
    <n v="0"/>
    <n v="800.22191661840009"/>
    <n v="3"/>
    <n v="860.25"/>
    <n v="0"/>
    <n v="860.25"/>
  </r>
  <r>
    <x v="15"/>
    <x v="0"/>
    <x v="3"/>
    <n v="738.77032752000014"/>
    <n v="0"/>
    <n v="51.424024500000002"/>
    <n v="0"/>
    <n v="0"/>
    <n v="790.19435202000011"/>
    <n v="4"/>
    <n v="860.25"/>
    <n v="0"/>
    <n v="860.25"/>
  </r>
  <r>
    <x v="15"/>
    <x v="0"/>
    <x v="4"/>
    <m/>
    <n v="0"/>
    <n v="51.424024500000002"/>
    <n v="0"/>
    <n v="0"/>
    <n v="51.424024500000002"/>
    <n v="5"/>
    <n v="860.25"/>
    <n v="0"/>
    <n v="860.25"/>
  </r>
  <r>
    <x v="15"/>
    <x v="0"/>
    <x v="5"/>
    <m/>
    <n v="0"/>
    <n v="51.424024500000002"/>
    <n v="0"/>
    <n v="0"/>
    <n v="51.424024500000002"/>
    <n v="6"/>
    <n v="860.25"/>
    <n v="0"/>
    <n v="860.25"/>
  </r>
  <r>
    <x v="15"/>
    <x v="0"/>
    <x v="6"/>
    <m/>
    <n v="0"/>
    <n v="51.424024500000002"/>
    <n v="0"/>
    <n v="0"/>
    <n v="51.424024500000002"/>
    <n v="7"/>
    <n v="860.25"/>
    <n v="0"/>
    <n v="860.25"/>
  </r>
  <r>
    <x v="15"/>
    <x v="0"/>
    <x v="7"/>
    <m/>
    <n v="0"/>
    <n v="28.200271499999999"/>
    <n v="0"/>
    <n v="0"/>
    <n v="28.200271499999999"/>
    <n v="8"/>
    <n v="471.75"/>
    <n v="0"/>
    <n v="471.75"/>
  </r>
  <r>
    <x v="15"/>
    <x v="0"/>
    <x v="8"/>
    <m/>
    <n v="0"/>
    <n v="51.424024500000002"/>
    <n v="0"/>
    <n v="0"/>
    <n v="51.424024500000002"/>
    <n v="9"/>
    <n v="860.25"/>
    <n v="0"/>
    <n v="860.25"/>
  </r>
  <r>
    <x v="15"/>
    <x v="0"/>
    <x v="9"/>
    <n v="735.73626864000016"/>
    <n v="0"/>
    <n v="51.424024500000002"/>
    <n v="0"/>
    <n v="0"/>
    <n v="787.16029314000014"/>
    <n v="10"/>
    <n v="860.25"/>
    <n v="0"/>
    <n v="860.25"/>
  </r>
  <r>
    <x v="15"/>
    <x v="0"/>
    <x v="10"/>
    <n v="743.16971289600019"/>
    <n v="0"/>
    <n v="51.424024500000002"/>
    <n v="0"/>
    <n v="0"/>
    <n v="794.59373739600017"/>
    <n v="11"/>
    <n v="860.25"/>
    <n v="0"/>
    <n v="860.25"/>
  </r>
  <r>
    <x v="15"/>
    <x v="0"/>
    <x v="11"/>
    <n v="746.35547472000007"/>
    <n v="0"/>
    <n v="51.424024500000002"/>
    <n v="0"/>
    <n v="0"/>
    <n v="797.77949922000005"/>
    <n v="12"/>
    <n v="860.25"/>
    <n v="0"/>
    <n v="860.25"/>
  </r>
  <r>
    <x v="15"/>
    <x v="0"/>
    <x v="0"/>
    <n v="6865.2327999999998"/>
    <n v="0"/>
    <n v="745.58110499999998"/>
    <n v="0"/>
    <n v="0"/>
    <n v="7610.813905"/>
    <n v="1"/>
    <n v="12472.5"/>
    <n v="0"/>
    <n v="12472.5"/>
  </r>
  <r>
    <x v="15"/>
    <x v="0"/>
    <x v="1"/>
    <n v="6631.1656800000001"/>
    <n v="0"/>
    <n v="745.58110499999998"/>
    <n v="0"/>
    <n v="0"/>
    <n v="7376.7467850000003"/>
    <n v="2"/>
    <n v="12472.5"/>
    <n v="0"/>
    <n v="12472.5"/>
  </r>
  <r>
    <x v="15"/>
    <x v="0"/>
    <x v="2"/>
    <n v="6555.6707919999999"/>
    <n v="0"/>
    <n v="745.58110499999998"/>
    <n v="0"/>
    <n v="0"/>
    <n v="7301.2518970000001"/>
    <n v="3"/>
    <n v="12472.5"/>
    <n v="0"/>
    <n v="12472.5"/>
  </r>
  <r>
    <x v="15"/>
    <x v="0"/>
    <x v="3"/>
    <n v="6337.7575999999999"/>
    <n v="0"/>
    <n v="745.58110499999998"/>
    <n v="0"/>
    <n v="0"/>
    <n v="7083.3387050000001"/>
    <n v="4"/>
    <n v="12472.5"/>
    <n v="0"/>
    <n v="12472.5"/>
  </r>
  <r>
    <x v="15"/>
    <x v="0"/>
    <x v="4"/>
    <m/>
    <n v="0"/>
    <n v="745.58110499999998"/>
    <n v="0"/>
    <n v="0"/>
    <n v="745.58110499999998"/>
    <n v="5"/>
    <n v="12472.5"/>
    <n v="0"/>
    <n v="12472.5"/>
  </r>
  <r>
    <x v="15"/>
    <x v="0"/>
    <x v="5"/>
    <m/>
    <n v="0"/>
    <n v="745.58110499999998"/>
    <n v="0"/>
    <n v="0"/>
    <n v="745.58110499999998"/>
    <n v="6"/>
    <n v="12472.5"/>
    <n v="0"/>
    <n v="12472.5"/>
  </r>
  <r>
    <x v="15"/>
    <x v="0"/>
    <x v="6"/>
    <m/>
    <n v="0"/>
    <n v="745.58110499999998"/>
    <n v="0"/>
    <n v="0"/>
    <n v="745.58110499999998"/>
    <n v="7"/>
    <n v="12472.5"/>
    <n v="0"/>
    <n v="12472.5"/>
  </r>
  <r>
    <x v="15"/>
    <x v="0"/>
    <x v="7"/>
    <m/>
    <n v="0"/>
    <n v="412.16063254838724"/>
    <n v="0"/>
    <n v="0"/>
    <n v="412.16063254838724"/>
    <n v="8"/>
    <n v="6894.8548387096798"/>
    <n v="0"/>
    <n v="6894.8548387096798"/>
  </r>
  <r>
    <x v="15"/>
    <x v="0"/>
    <x v="8"/>
    <m/>
    <n v="0"/>
    <n v="745.58110499999998"/>
    <n v="0"/>
    <n v="0"/>
    <n v="745.58110499999998"/>
    <n v="9"/>
    <n v="12472.5"/>
    <n v="0"/>
    <n v="12472.5"/>
  </r>
  <r>
    <x v="15"/>
    <x v="0"/>
    <x v="9"/>
    <n v="6403.692"/>
    <n v="0"/>
    <n v="745.58110499999998"/>
    <n v="0"/>
    <n v="0"/>
    <n v="7149.2731050000002"/>
    <n v="10"/>
    <n v="12472.5"/>
    <n v="0"/>
    <n v="12472.5"/>
  </r>
  <r>
    <x v="15"/>
    <x v="0"/>
    <x v="10"/>
    <n v="6568.5280000000002"/>
    <n v="0"/>
    <n v="745.58110499999998"/>
    <n v="0"/>
    <n v="0"/>
    <n v="7314.1091050000005"/>
    <n v="11"/>
    <n v="12472.5"/>
    <n v="0"/>
    <n v="12472.5"/>
  </r>
  <r>
    <x v="15"/>
    <x v="0"/>
    <x v="11"/>
    <n v="6667.4395999999997"/>
    <n v="0"/>
    <n v="745.58110499999998"/>
    <n v="0"/>
    <n v="0"/>
    <n v="7413.0207049999999"/>
    <n v="12"/>
    <n v="12472.5"/>
    <n v="0"/>
    <n v="12472.5"/>
  </r>
  <r>
    <x v="15"/>
    <x v="6"/>
    <x v="0"/>
    <n v="420"/>
    <n v="72.040999999999997"/>
    <n v="32.868557131681868"/>
    <n v="0"/>
    <n v="29.190999999999999"/>
    <n v="554.10055713168185"/>
    <n v="1"/>
    <n v="549.84370724483711"/>
    <n v="0"/>
    <n v="549.84370724483711"/>
  </r>
  <r>
    <x v="15"/>
    <x v="6"/>
    <x v="1"/>
    <n v="400"/>
    <n v="72.245999999999995"/>
    <n v="29.687729022164273"/>
    <n v="0"/>
    <n v="28.949000000000002"/>
    <n v="530.8827290221642"/>
    <n v="2"/>
    <n v="496.63302589856261"/>
    <n v="0"/>
    <n v="496.63302589856261"/>
  </r>
  <r>
    <x v="15"/>
    <x v="6"/>
    <x v="2"/>
    <n v="290"/>
    <n v="53.173000000000002"/>
    <n v="32.868557131681868"/>
    <n v="0"/>
    <n v="21.553000000000001"/>
    <n v="397.59455713168188"/>
    <n v="3"/>
    <n v="549.84370724483711"/>
    <n v="0"/>
    <n v="549.84370724483711"/>
  </r>
  <r>
    <x v="15"/>
    <x v="6"/>
    <x v="3"/>
    <n v="230"/>
    <n v="43.02"/>
    <n v="31.80828109517601"/>
    <n v="0"/>
    <n v="17.481999999999999"/>
    <n v="322.31028109517604"/>
    <n v="4"/>
    <n v="532.10681346274566"/>
    <n v="0"/>
    <n v="532.10681346274566"/>
  </r>
  <r>
    <x v="15"/>
    <x v="6"/>
    <x v="4"/>
    <m/>
    <m/>
    <n v="32.868557131681868"/>
    <n v="0"/>
    <m/>
    <n v="32.868557131681868"/>
    <n v="5"/>
    <n v="549.84370724483711"/>
    <n v="0"/>
    <n v="549.84370724483711"/>
  </r>
  <r>
    <x v="15"/>
    <x v="6"/>
    <x v="5"/>
    <m/>
    <m/>
    <n v="31.80828109517601"/>
    <n v="0"/>
    <m/>
    <n v="31.80828109517601"/>
    <n v="6"/>
    <n v="532.10681346274566"/>
    <n v="0"/>
    <n v="532.10681346274566"/>
  </r>
  <r>
    <x v="15"/>
    <x v="6"/>
    <x v="6"/>
    <m/>
    <m/>
    <n v="32.868557131681868"/>
    <n v="0"/>
    <m/>
    <n v="32.868557131681868"/>
    <n v="7"/>
    <n v="549.84370724483711"/>
    <n v="0"/>
    <n v="549.84370724483711"/>
  </r>
  <r>
    <x v="15"/>
    <x v="6"/>
    <x v="7"/>
    <m/>
    <m/>
    <n v="18.02469262059974"/>
    <n v="0"/>
    <m/>
    <n v="18.02469262059974"/>
    <n v="8"/>
    <n v="301.52719429555589"/>
    <n v="0"/>
    <n v="301.52719429555589"/>
  </r>
  <r>
    <x v="15"/>
    <x v="6"/>
    <x v="8"/>
    <m/>
    <m/>
    <n v="31.80828109517601"/>
    <n v="0"/>
    <m/>
    <n v="31.80828109517601"/>
    <n v="9"/>
    <n v="532.10681346274566"/>
    <n v="0"/>
    <n v="532.10681346274566"/>
  </r>
  <r>
    <x v="15"/>
    <x v="6"/>
    <x v="9"/>
    <n v="175.96700000000001"/>
    <n v="30.693999999999999"/>
    <n v="32.868557131681868"/>
    <n v="0"/>
    <n v="12.36"/>
    <n v="251.8895571316819"/>
    <n v="10"/>
    <n v="549.84370724483711"/>
    <n v="0"/>
    <n v="549.84370724483711"/>
  </r>
  <r>
    <x v="15"/>
    <x v="6"/>
    <x v="10"/>
    <n v="310"/>
    <n v="49.637999999999998"/>
    <n v="31.80828109517601"/>
    <n v="0"/>
    <n v="20.417000000000002"/>
    <n v="411.86328109517603"/>
    <n v="11"/>
    <n v="532.10681346274566"/>
    <n v="0"/>
    <n v="532.10681346274566"/>
  </r>
  <r>
    <x v="15"/>
    <x v="6"/>
    <x v="11"/>
    <n v="329"/>
    <n v="60.298999999999999"/>
    <n v="32.868557131681868"/>
    <n v="0"/>
    <n v="22.515000000000001"/>
    <n v="444.68255713168185"/>
    <n v="12"/>
    <n v="549.84370724483711"/>
    <n v="0"/>
    <n v="549.84370724483711"/>
  </r>
  <r>
    <x v="15"/>
    <x v="1"/>
    <x v="0"/>
    <n v="68"/>
    <n v="0"/>
    <n v="1.256550039113429"/>
    <n v="0"/>
    <n v="2.3839999999999999"/>
    <n v="71.640550039113435"/>
    <n v="1"/>
    <n v="21.020275671876426"/>
    <n v="0"/>
    <n v="21.020275671876426"/>
  </r>
  <r>
    <x v="15"/>
    <x v="1"/>
    <x v="1"/>
    <n v="59"/>
    <n v="0"/>
    <n v="1.1349484224250326"/>
    <n v="0"/>
    <n v="2.0590000000000002"/>
    <n v="62.193948422425031"/>
    <n v="2"/>
    <n v="18.986055445565803"/>
    <n v="0"/>
    <n v="18.986055445565803"/>
  </r>
  <r>
    <x v="15"/>
    <x v="1"/>
    <x v="2"/>
    <n v="52"/>
    <n v="0"/>
    <n v="1.256550039113429"/>
    <n v="0"/>
    <n v="2.14"/>
    <n v="55.396550039113428"/>
    <n v="3"/>
    <n v="21.020275671876426"/>
    <n v="0"/>
    <n v="21.020275671876426"/>
  </r>
  <r>
    <x v="15"/>
    <x v="1"/>
    <x v="3"/>
    <n v="26"/>
    <n v="0"/>
    <n v="1.2160161668839635"/>
    <n v="0"/>
    <n v="0.98499999999999999"/>
    <n v="28.201016166883964"/>
    <n v="4"/>
    <n v="20.34220226310622"/>
    <n v="0"/>
    <n v="20.34220226310622"/>
  </r>
  <r>
    <x v="15"/>
    <x v="1"/>
    <x v="4"/>
    <m/>
    <m/>
    <n v="1.256550039113429"/>
    <n v="0"/>
    <m/>
    <n v="1.256550039113429"/>
    <n v="5"/>
    <n v="21.020275671876426"/>
    <n v="0"/>
    <n v="21.020275671876426"/>
  </r>
  <r>
    <x v="15"/>
    <x v="1"/>
    <x v="5"/>
    <m/>
    <m/>
    <n v="1.2160161668839635"/>
    <n v="0"/>
    <m/>
    <n v="1.2160161668839635"/>
    <n v="6"/>
    <n v="20.34220226310622"/>
    <n v="0"/>
    <n v="20.34220226310622"/>
  </r>
  <r>
    <x v="15"/>
    <x v="1"/>
    <x v="6"/>
    <m/>
    <m/>
    <n v="1.256550039113429"/>
    <n v="0"/>
    <m/>
    <n v="1.256550039113429"/>
    <n v="7"/>
    <n v="21.020275671876426"/>
    <n v="0"/>
    <n v="21.020275671876426"/>
  </r>
  <r>
    <x v="15"/>
    <x v="1"/>
    <x v="7"/>
    <m/>
    <m/>
    <n v="0.6890758279009126"/>
    <n v="0"/>
    <m/>
    <n v="0.6890758279009126"/>
    <n v="8"/>
    <n v="11.527247949093523"/>
    <n v="0"/>
    <n v="11.527247949093523"/>
  </r>
  <r>
    <x v="15"/>
    <x v="1"/>
    <x v="8"/>
    <m/>
    <m/>
    <n v="1.2160161668839635"/>
    <n v="0"/>
    <m/>
    <n v="1.2160161668839635"/>
    <n v="9"/>
    <n v="20.34220226310622"/>
    <n v="0"/>
    <n v="20.34220226310622"/>
  </r>
  <r>
    <x v="15"/>
    <x v="1"/>
    <x v="9"/>
    <n v="36.454999999999998"/>
    <n v="0"/>
    <n v="1.256550039113429"/>
    <n v="0"/>
    <n v="1.171"/>
    <n v="38.882550039113426"/>
    <n v="10"/>
    <n v="21.020275671876426"/>
    <n v="0"/>
    <n v="21.020275671876426"/>
  </r>
  <r>
    <x v="15"/>
    <x v="1"/>
    <x v="10"/>
    <n v="52"/>
    <n v="0"/>
    <n v="1.2160161668839635"/>
    <n v="0"/>
    <n v="1.734"/>
    <n v="54.950016166883962"/>
    <n v="11"/>
    <n v="20.34220226310622"/>
    <n v="0"/>
    <n v="20.34220226310622"/>
  </r>
  <r>
    <x v="15"/>
    <x v="1"/>
    <x v="11"/>
    <n v="62"/>
    <n v="0"/>
    <n v="1.256550039113429"/>
    <n v="0"/>
    <n v="2.2440000000000002"/>
    <n v="65.500550039113435"/>
    <n v="12"/>
    <n v="21.020275671876426"/>
    <n v="0"/>
    <n v="21.020275671876426"/>
  </r>
  <r>
    <x v="15"/>
    <x v="3"/>
    <x v="0"/>
    <n v="453"/>
    <n v="0"/>
    <n v="35.081588526727508"/>
    <n v="0"/>
    <n v="20.954999999999998"/>
    <n v="509.03658852672748"/>
    <n v="1"/>
    <n v="586.86454091350515"/>
    <n v="0"/>
    <n v="586.86454091350515"/>
  </r>
  <r>
    <x v="15"/>
    <x v="3"/>
    <x v="1"/>
    <n v="433"/>
    <n v="0"/>
    <n v="31.686596088657105"/>
    <n v="0"/>
    <n v="17.946000000000002"/>
    <n v="482.63259608865712"/>
    <n v="2"/>
    <n v="530.07119824445624"/>
    <n v="0"/>
    <n v="530.07119824445624"/>
  </r>
  <r>
    <x v="15"/>
    <x v="3"/>
    <x v="2"/>
    <n v="383"/>
    <n v="0"/>
    <n v="35.081588526727508"/>
    <n v="0"/>
    <n v="12.734999999999999"/>
    <n v="430.81658852672751"/>
    <n v="3"/>
    <n v="586.86454091350515"/>
    <n v="0"/>
    <n v="586.86454091350515"/>
  </r>
  <r>
    <x v="15"/>
    <x v="3"/>
    <x v="3"/>
    <n v="210"/>
    <n v="0"/>
    <n v="33.94992438070404"/>
    <n v="0"/>
    <n v="10.604999999999999"/>
    <n v="254.55492438070402"/>
    <n v="4"/>
    <n v="567.93342669048877"/>
    <n v="0"/>
    <n v="567.93342669048877"/>
  </r>
  <r>
    <x v="15"/>
    <x v="3"/>
    <x v="4"/>
    <m/>
    <m/>
    <n v="35.081588526727508"/>
    <n v="0"/>
    <m/>
    <n v="35.081588526727508"/>
    <n v="5"/>
    <n v="586.86454091350515"/>
    <n v="0"/>
    <n v="586.86454091350515"/>
  </r>
  <r>
    <x v="15"/>
    <x v="3"/>
    <x v="5"/>
    <m/>
    <m/>
    <n v="33.94992438070404"/>
    <n v="0"/>
    <m/>
    <n v="33.94992438070404"/>
    <n v="6"/>
    <n v="567.93342669048877"/>
    <n v="0"/>
    <n v="567.93342669048877"/>
  </r>
  <r>
    <x v="15"/>
    <x v="3"/>
    <x v="6"/>
    <m/>
    <m/>
    <n v="35.081588526727508"/>
    <n v="0"/>
    <m/>
    <n v="35.081588526727508"/>
    <n v="7"/>
    <n v="586.86454091350515"/>
    <n v="0"/>
    <n v="586.86454091350515"/>
  </r>
  <r>
    <x v="15"/>
    <x v="3"/>
    <x v="7"/>
    <m/>
    <m/>
    <n v="19.238290482398959"/>
    <n v="0"/>
    <m/>
    <n v="19.238290482398959"/>
    <n v="8"/>
    <n v="321.82894179127703"/>
    <n v="0"/>
    <n v="321.82894179127703"/>
  </r>
  <r>
    <x v="15"/>
    <x v="3"/>
    <x v="8"/>
    <m/>
    <m/>
    <n v="33.94992438070404"/>
    <n v="0"/>
    <m/>
    <n v="33.94992438070404"/>
    <n v="9"/>
    <n v="567.93342669048877"/>
    <n v="0"/>
    <n v="567.93342669048877"/>
  </r>
  <r>
    <x v="15"/>
    <x v="3"/>
    <x v="9"/>
    <n v="195"/>
    <n v="0"/>
    <n v="35.081588526727508"/>
    <n v="0"/>
    <n v="7.8150000000000004"/>
    <n v="237.8965885267275"/>
    <n v="10"/>
    <n v="586.86454091350515"/>
    <n v="0"/>
    <n v="586.86454091350515"/>
  </r>
  <r>
    <x v="15"/>
    <x v="3"/>
    <x v="10"/>
    <n v="350"/>
    <n v="0"/>
    <n v="33.94992438070404"/>
    <n v="0"/>
    <n v="15.055232999999999"/>
    <n v="399.00515738070402"/>
    <n v="11"/>
    <n v="567.93342669048877"/>
    <n v="0"/>
    <n v="567.93342669048877"/>
  </r>
  <r>
    <x v="15"/>
    <x v="3"/>
    <x v="11"/>
    <n v="390"/>
    <n v="0"/>
    <n v="35.081588526727508"/>
    <n v="0"/>
    <n v="16.731000000000002"/>
    <n v="441.8125885267275"/>
    <n v="12"/>
    <n v="586.86454091350515"/>
    <n v="0"/>
    <n v="586.86454091350515"/>
  </r>
  <r>
    <x v="15"/>
    <x v="4"/>
    <x v="0"/>
    <n v="0"/>
    <n v="0"/>
    <n v="10.30810501070388"/>
    <n v="0"/>
    <n v="0"/>
    <n v="10.30810501070388"/>
    <n v="1"/>
    <n v="159.17395013440211"/>
    <n v="0"/>
    <n v="159.17395013440211"/>
  </r>
  <r>
    <x v="15"/>
    <x v="4"/>
    <x v="1"/>
    <n v="0"/>
    <n v="0"/>
    <n v="9.310546461280925"/>
    <n v="0"/>
    <n v="0"/>
    <n v="9.310546461280925"/>
    <n v="2"/>
    <n v="143.77001947623418"/>
    <n v="0"/>
    <n v="143.77001947623418"/>
  </r>
  <r>
    <x v="15"/>
    <x v="4"/>
    <x v="2"/>
    <n v="0"/>
    <n v="0"/>
    <n v="10.30810501070388"/>
    <n v="0"/>
    <n v="0"/>
    <n v="10.30810501070388"/>
    <n v="3"/>
    <n v="159.17395013440211"/>
    <n v="0"/>
    <n v="159.17395013440211"/>
  </r>
  <r>
    <x v="15"/>
    <x v="4"/>
    <x v="3"/>
    <n v="0"/>
    <n v="0"/>
    <n v="9.9755854942295628"/>
    <n v="0"/>
    <n v="0"/>
    <n v="9.9755854942295628"/>
    <n v="4"/>
    <n v="154.03930658167948"/>
    <n v="0"/>
    <n v="154.03930658167948"/>
  </r>
  <r>
    <x v="15"/>
    <x v="4"/>
    <x v="4"/>
    <m/>
    <m/>
    <n v="10.30810501070388"/>
    <m/>
    <m/>
    <n v="10.30810501070388"/>
    <n v="5"/>
    <n v="159.17395013440211"/>
    <n v="0"/>
    <n v="159.17395013440211"/>
  </r>
  <r>
    <x v="15"/>
    <x v="4"/>
    <x v="5"/>
    <m/>
    <m/>
    <n v="9.9755854942295628"/>
    <n v="0"/>
    <m/>
    <n v="9.9755854942295628"/>
    <n v="6"/>
    <n v="154.03930658167948"/>
    <n v="0"/>
    <n v="154.03930658167948"/>
  </r>
  <r>
    <x v="15"/>
    <x v="4"/>
    <x v="6"/>
    <m/>
    <m/>
    <n v="10.30810501070388"/>
    <n v="0"/>
    <m/>
    <n v="10.30810501070388"/>
    <n v="7"/>
    <n v="159.17395013440211"/>
    <n v="0"/>
    <n v="159.17395013440211"/>
  </r>
  <r>
    <x v="15"/>
    <x v="4"/>
    <x v="7"/>
    <m/>
    <m/>
    <n v="5.6528317800634182"/>
    <n v="0"/>
    <m/>
    <n v="5.6528317800634182"/>
    <n v="8"/>
    <n v="87.288940396285028"/>
    <n v="0"/>
    <n v="87.288940396285028"/>
  </r>
  <r>
    <x v="15"/>
    <x v="4"/>
    <x v="8"/>
    <m/>
    <m/>
    <n v="9.9755854942295628"/>
    <n v="0"/>
    <m/>
    <n v="9.9755854942295628"/>
    <n v="9"/>
    <n v="154.03930658167948"/>
    <n v="0"/>
    <n v="154.03930658167948"/>
  </r>
  <r>
    <x v="15"/>
    <x v="4"/>
    <x v="9"/>
    <n v="0"/>
    <n v="0"/>
    <n v="10.30810501070388"/>
    <n v="0"/>
    <n v="0"/>
    <n v="10.30810501070388"/>
    <n v="10"/>
    <n v="159.17395013440211"/>
    <n v="0"/>
    <n v="159.17395013440211"/>
  </r>
  <r>
    <x v="15"/>
    <x v="4"/>
    <x v="10"/>
    <n v="0"/>
    <n v="0"/>
    <n v="9.9755854942295628"/>
    <n v="0"/>
    <n v="0"/>
    <n v="9.9755854942295628"/>
    <n v="11"/>
    <n v="154.03930658167948"/>
    <n v="0"/>
    <n v="154.03930658167948"/>
  </r>
  <r>
    <x v="15"/>
    <x v="4"/>
    <x v="11"/>
    <n v="0"/>
    <n v="0"/>
    <n v="10.30810501070388"/>
    <n v="0"/>
    <n v="0"/>
    <n v="10.30810501070388"/>
    <n v="12"/>
    <n v="159.17395013440211"/>
    <n v="0"/>
    <n v="159.17395013440211"/>
  </r>
  <r>
    <x v="11"/>
    <x v="2"/>
    <x v="0"/>
    <n v="370"/>
    <n v="11.109"/>
    <n v="21.429369044534628"/>
    <n v="0"/>
    <n v="0.64500000000000002"/>
    <n v="403.18336904453457"/>
    <n v="1"/>
    <n v="344.14185300124666"/>
    <n v="0"/>
    <n v="344.14185300124666"/>
  </r>
  <r>
    <x v="11"/>
    <x v="2"/>
    <x v="1"/>
    <n v="359"/>
    <n v="9.8369999999999997"/>
    <n v="19.35555913699902"/>
    <n v="0"/>
    <n v="0.56100000000000005"/>
    <n v="388.753559136999"/>
    <n v="2"/>
    <n v="310.83780271080343"/>
    <n v="0"/>
    <n v="310.83780271080343"/>
  </r>
  <r>
    <x v="11"/>
    <x v="2"/>
    <x v="2"/>
    <n v="263"/>
    <n v="6.8579999999999997"/>
    <n v="21.429369044534628"/>
    <n v="0"/>
    <n v="0.50700000000000001"/>
    <n v="291.79436904453462"/>
    <n v="3"/>
    <n v="344.14185300124666"/>
    <n v="0"/>
    <n v="344.14185300124666"/>
  </r>
  <r>
    <x v="11"/>
    <x v="2"/>
    <x v="3"/>
    <n v="207.72"/>
    <n v="5.5659999999999998"/>
    <n v="20.738099075356089"/>
    <n v="0"/>
    <n v="0.318"/>
    <n v="234.34209907535612"/>
    <n v="4"/>
    <n v="333.04050290443223"/>
    <n v="0"/>
    <n v="333.04050290443223"/>
  </r>
  <r>
    <x v="11"/>
    <x v="2"/>
    <x v="4"/>
    <m/>
    <m/>
    <n v="21.429369044534628"/>
    <n v="0"/>
    <m/>
    <n v="21.429369044534628"/>
    <n v="5"/>
    <n v="344.14185300124666"/>
    <n v="0"/>
    <n v="344.14185300124666"/>
  </r>
  <r>
    <x v="11"/>
    <x v="2"/>
    <x v="5"/>
    <m/>
    <m/>
    <n v="20.738099075356089"/>
    <n v="0"/>
    <m/>
    <n v="20.738099075356089"/>
    <n v="6"/>
    <n v="333.04050290443223"/>
    <n v="0"/>
    <n v="333.04050290443223"/>
  </r>
  <r>
    <x v="11"/>
    <x v="2"/>
    <x v="6"/>
    <m/>
    <m/>
    <n v="11.75158947603513"/>
    <n v="0"/>
    <m/>
    <n v="11.75158947603513"/>
    <n v="7"/>
    <n v="188.72295164584514"/>
    <n v="0"/>
    <n v="188.72295164584514"/>
  </r>
  <r>
    <x v="11"/>
    <x v="2"/>
    <x v="7"/>
    <m/>
    <m/>
    <n v="21.429369044534628"/>
    <n v="0"/>
    <m/>
    <n v="21.429369044534628"/>
    <n v="8"/>
    <n v="344.14185300124666"/>
    <n v="0"/>
    <n v="344.14185300124666"/>
  </r>
  <r>
    <x v="11"/>
    <x v="2"/>
    <x v="8"/>
    <m/>
    <m/>
    <n v="20.738099075356089"/>
    <n v="0"/>
    <m/>
    <n v="20.738099075356089"/>
    <n v="9"/>
    <n v="333.04050290443223"/>
    <n v="0"/>
    <n v="333.04050290443223"/>
  </r>
  <r>
    <x v="11"/>
    <x v="2"/>
    <x v="9"/>
    <n v="138.23979499999999"/>
    <n v="3.2458199999999997"/>
    <n v="21.429369044534628"/>
    <n v="0"/>
    <n v="0.498"/>
    <n v="163.41298404453462"/>
    <n v="10"/>
    <n v="344.14185300124666"/>
    <n v="0"/>
    <n v="344.14185300124666"/>
  </r>
  <r>
    <x v="11"/>
    <x v="2"/>
    <x v="10"/>
    <n v="270"/>
    <n v="6.26"/>
    <n v="20.738099075356089"/>
    <n v="0"/>
    <n v="0.69799999999999995"/>
    <n v="297.69609907535607"/>
    <n v="11"/>
    <n v="333.04050290443223"/>
    <n v="0"/>
    <n v="333.04050290443223"/>
  </r>
  <r>
    <x v="11"/>
    <x v="2"/>
    <x v="11"/>
    <n v="320"/>
    <n v="7.4189999999999996"/>
    <n v="21.429369044534628"/>
    <n v="0"/>
    <n v="0.88200000000000001"/>
    <n v="349.7303690445346"/>
    <n v="12"/>
    <n v="344.14185300124666"/>
    <n v="0"/>
    <n v="344.14185300124666"/>
  </r>
  <r>
    <x v="11"/>
    <x v="5"/>
    <x v="0"/>
    <n v="5.2279999999999998"/>
    <n v="0"/>
    <n v="0.29702312999999997"/>
    <n v="0"/>
    <n v="0.253"/>
    <n v="5.7780231300000002"/>
    <n v="1"/>
    <n v="4.7699999999999996"/>
    <n v="0"/>
    <n v="4.7699999999999996"/>
  </r>
  <r>
    <x v="11"/>
    <x v="5"/>
    <x v="1"/>
    <n v="5.2279999999999998"/>
    <n v="0"/>
    <n v="0.26595089899999996"/>
    <n v="0"/>
    <n v="0.22"/>
    <n v="5.7139508989999994"/>
    <n v="2"/>
    <n v="4.2709999999999999"/>
    <n v="0"/>
    <n v="4.2709999999999999"/>
  </r>
  <r>
    <x v="11"/>
    <x v="5"/>
    <x v="2"/>
    <n v="5.2279999999999998"/>
    <n v="0"/>
    <n v="0.29253976200000004"/>
    <n v="0"/>
    <n v="0.19800000000000001"/>
    <n v="5.7185397619999998"/>
    <n v="3"/>
    <n v="4.6980000000000004"/>
    <n v="0"/>
    <n v="4.6980000000000004"/>
  </r>
  <r>
    <x v="11"/>
    <x v="5"/>
    <x v="3"/>
    <n v="5.2279999999999998"/>
    <n v="0"/>
    <n v="0.28743370399999996"/>
    <n v="0"/>
    <n v="0.125"/>
    <n v="5.6404337039999994"/>
    <n v="4"/>
    <n v="4.6159999999999997"/>
    <n v="0"/>
    <n v="4.6159999999999997"/>
  </r>
  <r>
    <x v="11"/>
    <x v="5"/>
    <x v="4"/>
    <m/>
    <m/>
    <n v="0.94374896399999986"/>
    <n v="0"/>
    <m/>
    <n v="0.94374896399999986"/>
    <n v="5"/>
    <n v="15.155999999999999"/>
    <n v="0"/>
    <n v="15.155999999999999"/>
  </r>
  <r>
    <x v="11"/>
    <x v="5"/>
    <x v="5"/>
    <m/>
    <m/>
    <n v="0.93413400770999999"/>
    <n v="0"/>
    <m/>
    <n v="0.93413400770999999"/>
    <n v="6"/>
    <n v="15.00159"/>
    <n v="0"/>
    <n v="15.00159"/>
  </r>
  <r>
    <x v="11"/>
    <x v="5"/>
    <x v="6"/>
    <m/>
    <m/>
    <n v="0.57417394626848361"/>
    <n v="0"/>
    <m/>
    <n v="0.57417394626848361"/>
    <n v="7"/>
    <n v="9.2208634516128996"/>
    <n v="0"/>
    <n v="9.2208634516128996"/>
  </r>
  <r>
    <x v="11"/>
    <x v="5"/>
    <x v="7"/>
    <m/>
    <m/>
    <n v="1.0648229395299997"/>
    <n v="0"/>
    <m/>
    <n v="1.0648229395299997"/>
    <n v="8"/>
    <n v="17.100369999999998"/>
    <n v="0"/>
    <n v="17.100369999999998"/>
  </r>
  <r>
    <x v="11"/>
    <x v="5"/>
    <x v="8"/>
    <m/>
    <m/>
    <n v="1.0552104739999999"/>
    <n v="0"/>
    <m/>
    <n v="1.0552104739999999"/>
    <n v="9"/>
    <n v="16.945999999999998"/>
    <n v="0"/>
    <n v="16.945999999999998"/>
  </r>
  <r>
    <x v="11"/>
    <x v="5"/>
    <x v="9"/>
    <n v="5.2279999999999998"/>
    <n v="0"/>
    <n v="0.29702312999999997"/>
    <n v="0"/>
    <n v="0.121"/>
    <n v="5.6460231299999997"/>
    <n v="10"/>
    <n v="4.7699999999999996"/>
    <n v="0"/>
    <n v="4.7699999999999996"/>
  </r>
  <r>
    <x v="11"/>
    <x v="5"/>
    <x v="10"/>
    <n v="5.2279999999999998"/>
    <n v="0"/>
    <n v="0.28743370399999996"/>
    <n v="0"/>
    <n v="0.17799999999999999"/>
    <n v="5.6934337039999994"/>
    <n v="11"/>
    <n v="4.6159999999999997"/>
    <n v="0"/>
    <n v="4.6159999999999997"/>
  </r>
  <r>
    <x v="11"/>
    <x v="5"/>
    <x v="11"/>
    <n v="5.2279999999999998"/>
    <n v="0"/>
    <n v="0.285316558"/>
    <n v="0"/>
    <n v="0.22600000000000001"/>
    <n v="5.7393165579999996"/>
    <n v="12"/>
    <n v="4.5819999999999999"/>
    <n v="0"/>
    <n v="4.5819999999999999"/>
  </r>
  <r>
    <x v="11"/>
    <x v="0"/>
    <x v="0"/>
    <n v="1052.4876423600001"/>
    <n v="0"/>
    <n v="373.84830900000003"/>
    <n v="0"/>
    <n v="0"/>
    <n v="1426.3359513600001"/>
    <n v="1"/>
    <n v="5559"/>
    <n v="0"/>
    <n v="5559"/>
  </r>
  <r>
    <x v="11"/>
    <x v="0"/>
    <x v="1"/>
    <n v="1046.444755041"/>
    <n v="0"/>
    <n v="373.84830900000003"/>
    <n v="0"/>
    <n v="0"/>
    <n v="1420.293064041"/>
    <n v="2"/>
    <n v="5559"/>
    <n v="0"/>
    <n v="5559"/>
  </r>
  <r>
    <x v="11"/>
    <x v="0"/>
    <x v="2"/>
    <n v="1044.4957111029"/>
    <n v="0"/>
    <n v="373.84830900000003"/>
    <n v="0"/>
    <n v="0"/>
    <n v="1418.3440201029"/>
    <n v="3"/>
    <n v="5559"/>
    <n v="0"/>
    <n v="5559"/>
  </r>
  <r>
    <x v="11"/>
    <x v="0"/>
    <x v="3"/>
    <n v="1038.8698681200001"/>
    <n v="0"/>
    <n v="373.84830900000003"/>
    <n v="0"/>
    <n v="0"/>
    <n v="1412.7181771200001"/>
    <n v="4"/>
    <n v="5559"/>
    <n v="0"/>
    <n v="5559"/>
  </r>
  <r>
    <x v="11"/>
    <x v="0"/>
    <x v="4"/>
    <m/>
    <n v="0"/>
    <n v="373.84830900000003"/>
    <n v="0"/>
    <n v="0"/>
    <n v="373.84830900000003"/>
    <n v="5"/>
    <n v="5559"/>
    <n v="0"/>
    <n v="5559"/>
  </r>
  <r>
    <x v="11"/>
    <x v="0"/>
    <x v="5"/>
    <m/>
    <n v="0"/>
    <n v="373.84830900000003"/>
    <n v="0"/>
    <n v="0"/>
    <n v="373.84830900000003"/>
    <n v="6"/>
    <n v="5559"/>
    <n v="0"/>
    <n v="5559"/>
  </r>
  <r>
    <x v="11"/>
    <x v="0"/>
    <x v="6"/>
    <m/>
    <n v="0"/>
    <n v="205.01358880645162"/>
    <n v="0"/>
    <n v="0"/>
    <n v="205.01358880645162"/>
    <n v="7"/>
    <n v="3048.483870967742"/>
    <n v="0"/>
    <n v="3048.483870967742"/>
  </r>
  <r>
    <x v="11"/>
    <x v="0"/>
    <x v="7"/>
    <m/>
    <n v="0"/>
    <n v="373.84830900000003"/>
    <n v="0"/>
    <n v="0"/>
    <n v="373.84830900000003"/>
    <n v="8"/>
    <n v="5559"/>
    <n v="0"/>
    <n v="5559"/>
  </r>
  <r>
    <x v="11"/>
    <x v="0"/>
    <x v="8"/>
    <m/>
    <n v="0"/>
    <n v="373.84830900000003"/>
    <n v="0"/>
    <n v="0"/>
    <n v="373.84830900000003"/>
    <n v="9"/>
    <n v="5559"/>
    <n v="0"/>
    <n v="5559"/>
  </r>
  <r>
    <x v="11"/>
    <x v="0"/>
    <x v="9"/>
    <n v="1037.1676463400001"/>
    <n v="0"/>
    <n v="373.84830900000003"/>
    <n v="0"/>
    <n v="0"/>
    <n v="1411.0159553400001"/>
    <n v="10"/>
    <n v="5559"/>
    <n v="0"/>
    <n v="5559"/>
  </r>
  <r>
    <x v="11"/>
    <x v="0"/>
    <x v="10"/>
    <n v="1041.3380897010002"/>
    <n v="0"/>
    <n v="373.84830900000003"/>
    <n v="0"/>
    <n v="0"/>
    <n v="1415.1863987010001"/>
    <n v="11"/>
    <n v="5559"/>
    <n v="0"/>
    <n v="5559"/>
  </r>
  <r>
    <x v="11"/>
    <x v="0"/>
    <x v="11"/>
    <n v="1043.1254225700002"/>
    <n v="0"/>
    <n v="373.84830900000003"/>
    <n v="0"/>
    <n v="0"/>
    <n v="1416.9737315700002"/>
    <n v="12"/>
    <n v="5559"/>
    <n v="0"/>
    <n v="5559"/>
  </r>
  <r>
    <x v="11"/>
    <x v="0"/>
    <x v="0"/>
    <n v="5390.9144000000006"/>
    <n v="0"/>
    <n v="655.07585076000009"/>
    <n v="0"/>
    <n v="0"/>
    <n v="6045.9902507600009"/>
    <n v="1"/>
    <n v="9740.76"/>
    <n v="0"/>
    <n v="9740.76"/>
  </r>
  <r>
    <x v="11"/>
    <x v="0"/>
    <x v="1"/>
    <n v="5049.1629200000007"/>
    <n v="0"/>
    <n v="655.07585076000009"/>
    <n v="0"/>
    <n v="0"/>
    <n v="5704.238770760001"/>
    <n v="2"/>
    <n v="9740.76"/>
    <n v="0"/>
    <n v="9740.76"/>
  </r>
  <r>
    <x v="11"/>
    <x v="0"/>
    <x v="2"/>
    <n v="5000.5535479999999"/>
    <n v="0"/>
    <n v="655.07585076000009"/>
    <n v="0"/>
    <n v="0"/>
    <n v="5655.6293987600002"/>
    <n v="3"/>
    <n v="9740.76"/>
    <n v="0"/>
    <n v="9740.76"/>
  </r>
  <r>
    <x v="11"/>
    <x v="0"/>
    <x v="3"/>
    <n v="4860.2444000000005"/>
    <n v="0"/>
    <n v="655.07585076000009"/>
    <n v="0"/>
    <n v="0"/>
    <n v="5515.3202507600008"/>
    <n v="4"/>
    <n v="9740.76"/>
    <n v="0"/>
    <n v="9740.76"/>
  </r>
  <r>
    <x v="11"/>
    <x v="0"/>
    <x v="4"/>
    <m/>
    <n v="0"/>
    <n v="655.07585076000009"/>
    <n v="0"/>
    <n v="0"/>
    <n v="655.07585076000009"/>
    <n v="5"/>
    <n v="9740.76"/>
    <n v="0"/>
    <n v="9740.76"/>
  </r>
  <r>
    <x v="11"/>
    <x v="0"/>
    <x v="5"/>
    <m/>
    <n v="0"/>
    <n v="655.07585076000009"/>
    <n v="0"/>
    <n v="0"/>
    <n v="655.07585076000009"/>
    <n v="6"/>
    <n v="9740.76"/>
    <n v="0"/>
    <n v="9740.76"/>
  </r>
  <r>
    <x v="11"/>
    <x v="0"/>
    <x v="6"/>
    <m/>
    <n v="0"/>
    <n v="359.23514396516134"/>
    <n v="0"/>
    <n v="0"/>
    <n v="359.23514396516134"/>
    <n v="7"/>
    <n v="5341.7070967741938"/>
    <n v="0"/>
    <n v="5341.7070967741938"/>
  </r>
  <r>
    <x v="11"/>
    <x v="0"/>
    <x v="7"/>
    <m/>
    <n v="0"/>
    <n v="655.07585076000009"/>
    <n v="0"/>
    <n v="0"/>
    <n v="655.07585076000009"/>
    <n v="8"/>
    <n v="9740.76"/>
    <n v="0"/>
    <n v="9740.76"/>
  </r>
  <r>
    <x v="11"/>
    <x v="0"/>
    <x v="8"/>
    <m/>
    <n v="0"/>
    <n v="655.07585076000009"/>
    <n v="0"/>
    <n v="0"/>
    <n v="655.07585076000009"/>
    <n v="9"/>
    <n v="9740.76"/>
    <n v="0"/>
    <n v="9740.76"/>
  </r>
  <r>
    <x v="11"/>
    <x v="0"/>
    <x v="9"/>
    <n v="4902.6980000000003"/>
    <n v="0"/>
    <n v="655.07585076000009"/>
    <n v="0"/>
    <n v="0"/>
    <n v="5557.7738507600006"/>
    <n v="10"/>
    <n v="9740.76"/>
    <n v="0"/>
    <n v="9740.76"/>
  </r>
  <r>
    <x v="11"/>
    <x v="0"/>
    <x v="10"/>
    <n v="5008.8320000000003"/>
    <n v="0"/>
    <n v="655.07585076000009"/>
    <n v="0"/>
    <n v="0"/>
    <n v="5663.9078507600007"/>
    <n v="11"/>
    <n v="9740.76"/>
    <n v="0"/>
    <n v="9740.76"/>
  </r>
  <r>
    <x v="11"/>
    <x v="0"/>
    <x v="11"/>
    <n v="5072.5123999999996"/>
    <n v="0"/>
    <n v="655.07585076000009"/>
    <n v="0"/>
    <n v="0"/>
    <n v="5727.5882507599999"/>
    <n v="12"/>
    <n v="9740.76"/>
    <n v="0"/>
    <n v="9740.76"/>
  </r>
  <r>
    <x v="11"/>
    <x v="6"/>
    <x v="0"/>
    <n v="900.16500000000008"/>
    <n v="108.178"/>
    <n v="100.60386658287587"/>
    <n v="0"/>
    <n v="24.15"/>
    <n v="1133.0968665828759"/>
    <n v="1"/>
    <n v="1615.6332458024999"/>
    <n v="0"/>
    <n v="1615.6332458024999"/>
  </r>
  <r>
    <x v="11"/>
    <x v="6"/>
    <x v="1"/>
    <n v="870"/>
    <n v="106.247"/>
    <n v="90.367847849048928"/>
    <n v="0"/>
    <n v="22.422999999999998"/>
    <n v="1089.0378478490488"/>
    <n v="2"/>
    <n v="1451.24938330548"/>
    <n v="0"/>
    <n v="1451.24938330548"/>
  </r>
  <r>
    <x v="11"/>
    <x v="6"/>
    <x v="2"/>
    <n v="640"/>
    <n v="70.555000000000007"/>
    <n v="100.60386658287587"/>
    <n v="0"/>
    <n v="16.027000000000001"/>
    <n v="827.18586658287597"/>
    <n v="3"/>
    <n v="1615.6332458024999"/>
    <n v="0"/>
    <n v="1615.6332458024999"/>
  </r>
  <r>
    <x v="11"/>
    <x v="6"/>
    <x v="3"/>
    <n v="510"/>
    <n v="50.110999999999997"/>
    <n v="97.191860338266892"/>
    <n v="0"/>
    <n v="13.483000000000001"/>
    <n v="670.78586033826684"/>
    <n v="4"/>
    <n v="1560.83862497016"/>
    <n v="0"/>
    <n v="1560.83862497016"/>
  </r>
  <r>
    <x v="11"/>
    <x v="6"/>
    <x v="4"/>
    <m/>
    <m/>
    <n v="100.60386658287587"/>
    <n v="0"/>
    <m/>
    <n v="100.60386658287587"/>
    <n v="5"/>
    <n v="1615.6332458024999"/>
    <n v="0"/>
    <n v="1615.6332458024999"/>
  </r>
  <r>
    <x v="11"/>
    <x v="6"/>
    <x v="5"/>
    <m/>
    <m/>
    <n v="97.191860338266892"/>
    <n v="0"/>
    <m/>
    <n v="97.191860338266892"/>
    <n v="6"/>
    <n v="1560.83862497016"/>
    <n v="0"/>
    <n v="1560.83862497016"/>
  </r>
  <r>
    <x v="11"/>
    <x v="6"/>
    <x v="6"/>
    <m/>
    <m/>
    <n v="55.169853926096778"/>
    <n v="0"/>
    <m/>
    <n v="55.169853926096778"/>
    <n v="7"/>
    <n v="885.99229032258074"/>
    <n v="0"/>
    <n v="885.99229032258074"/>
  </r>
  <r>
    <x v="11"/>
    <x v="6"/>
    <x v="7"/>
    <m/>
    <m/>
    <n v="100.60386658287587"/>
    <n v="0"/>
    <m/>
    <n v="100.60386658287587"/>
    <n v="8"/>
    <n v="1615.6332458024999"/>
    <n v="0"/>
    <n v="1615.6332458024999"/>
  </r>
  <r>
    <x v="11"/>
    <x v="6"/>
    <x v="8"/>
    <m/>
    <m/>
    <n v="97.191860338266892"/>
    <n v="0"/>
    <m/>
    <n v="97.191860338266892"/>
    <n v="9"/>
    <n v="1560.83862497016"/>
    <n v="0"/>
    <n v="1560.83862497016"/>
  </r>
  <r>
    <x v="11"/>
    <x v="6"/>
    <x v="9"/>
    <n v="297.512"/>
    <n v="15.901000000000002"/>
    <n v="100.60386658287587"/>
    <n v="0"/>
    <n v="7.9939999999999989"/>
    <n v="422.01086658287585"/>
    <n v="10"/>
    <n v="1615.6332458024999"/>
    <n v="0"/>
    <n v="1615.6332458024999"/>
  </r>
  <r>
    <x v="11"/>
    <x v="6"/>
    <x v="10"/>
    <n v="620.63400000000001"/>
    <n v="62.436999999999998"/>
    <n v="97.191860338266892"/>
    <n v="0"/>
    <n v="16.504000000000001"/>
    <n v="796.76686033826695"/>
    <n v="11"/>
    <n v="1560.83862497016"/>
    <n v="0"/>
    <n v="1560.83862497016"/>
  </r>
  <r>
    <x v="11"/>
    <x v="6"/>
    <x v="11"/>
    <n v="743.31500000000005"/>
    <n v="79.427000000000007"/>
    <n v="100.60386658287587"/>
    <n v="0"/>
    <n v="19.747"/>
    <n v="943.0928665828759"/>
    <n v="12"/>
    <n v="1615.6332458024999"/>
    <n v="0"/>
    <n v="1615.6332458024999"/>
  </r>
  <r>
    <x v="11"/>
    <x v="1"/>
    <x v="0"/>
    <n v="53"/>
    <n v="0"/>
    <n v="12.690759034794317"/>
    <n v="0"/>
    <n v="4.9550000000000001"/>
    <n v="70.64575903479431"/>
    <n v="1"/>
    <n v="203.80540934966544"/>
    <n v="0"/>
    <n v="203.80540934966544"/>
  </r>
  <r>
    <x v="11"/>
    <x v="1"/>
    <x v="1"/>
    <n v="48"/>
    <n v="0"/>
    <n v="12.690759034794317"/>
    <n v="0"/>
    <n v="4.6180000000000003"/>
    <n v="65.308759034794321"/>
    <n v="2"/>
    <n v="203.80540934966544"/>
    <n v="0"/>
    <n v="203.80540934966544"/>
  </r>
  <r>
    <x v="11"/>
    <x v="1"/>
    <x v="2"/>
    <n v="37"/>
    <n v="0"/>
    <n v="12.690759034794317"/>
    <n v="0"/>
    <n v="3.319"/>
    <n v="53.009759034794321"/>
    <n v="3"/>
    <n v="203.80540934966544"/>
    <n v="0"/>
    <n v="203.80540934966544"/>
  </r>
  <r>
    <x v="11"/>
    <x v="1"/>
    <x v="3"/>
    <n v="32.002000000000002"/>
    <n v="0"/>
    <n v="12.690759034794317"/>
    <n v="0"/>
    <n v="2.7890000000000001"/>
    <n v="47.481759034794322"/>
    <n v="4"/>
    <n v="203.80540934966544"/>
    <n v="0"/>
    <n v="203.80540934966544"/>
  </r>
  <r>
    <x v="11"/>
    <x v="1"/>
    <x v="4"/>
    <m/>
    <m/>
    <n v="12.690759034794317"/>
    <n v="0"/>
    <m/>
    <n v="12.690759034794317"/>
    <n v="5"/>
    <n v="203.80540934966544"/>
    <n v="0"/>
    <n v="203.80540934966544"/>
  </r>
  <r>
    <x v="11"/>
    <x v="1"/>
    <x v="5"/>
    <m/>
    <m/>
    <n v="12.690759034794317"/>
    <n v="0"/>
    <m/>
    <n v="12.690759034794317"/>
    <n v="6"/>
    <n v="203.80540934966544"/>
    <n v="0"/>
    <n v="203.80540934966544"/>
  </r>
  <r>
    <x v="11"/>
    <x v="1"/>
    <x v="6"/>
    <m/>
    <m/>
    <n v="6.9594345246774196"/>
    <n v="0"/>
    <m/>
    <n v="6.9594345246774196"/>
    <n v="7"/>
    <n v="111.76403225806452"/>
    <n v="0"/>
    <n v="111.76403225806452"/>
  </r>
  <r>
    <x v="11"/>
    <x v="1"/>
    <x v="7"/>
    <m/>
    <m/>
    <n v="12.690759034794317"/>
    <n v="0"/>
    <m/>
    <n v="12.690759034794317"/>
    <n v="8"/>
    <n v="203.80540934966544"/>
    <n v="0"/>
    <n v="203.80540934966544"/>
  </r>
  <r>
    <x v="11"/>
    <x v="1"/>
    <x v="8"/>
    <m/>
    <m/>
    <n v="12.690759034794317"/>
    <n v="0"/>
    <m/>
    <n v="12.690759034794317"/>
    <n v="9"/>
    <n v="203.80540934966544"/>
    <n v="0"/>
    <n v="203.80540934966544"/>
  </r>
  <r>
    <x v="11"/>
    <x v="1"/>
    <x v="9"/>
    <n v="15.151"/>
    <n v="0"/>
    <n v="12.690759034794317"/>
    <n v="0"/>
    <n v="1.167"/>
    <n v="29.008759034794316"/>
    <n v="10"/>
    <n v="203.80540934966544"/>
    <n v="0"/>
    <n v="203.80540934966544"/>
  </r>
  <r>
    <x v="11"/>
    <x v="1"/>
    <x v="10"/>
    <n v="36.215000000000003"/>
    <n v="0"/>
    <n v="12.690759034794317"/>
    <n v="0"/>
    <n v="3.0630000000000002"/>
    <n v="51.968759034794324"/>
    <n v="11"/>
    <n v="203.80540934966544"/>
    <n v="0"/>
    <n v="203.80540934966544"/>
  </r>
  <r>
    <x v="11"/>
    <x v="1"/>
    <x v="11"/>
    <n v="43.735999999999997"/>
    <n v="0"/>
    <n v="12.690759034794317"/>
    <n v="0"/>
    <n v="3.6869999999999998"/>
    <n v="60.113759034794313"/>
    <n v="12"/>
    <n v="203.80540934966544"/>
    <n v="0"/>
    <n v="203.80540934966544"/>
  </r>
  <r>
    <x v="11"/>
    <x v="3"/>
    <x v="0"/>
    <n v="1010"/>
    <n v="292.745"/>
    <n v="23.8765343953139"/>
    <n v="0"/>
    <n v="67.059000000000012"/>
    <n v="1393.6805343953138"/>
    <n v="1"/>
    <n v="383.44175103685461"/>
    <n v="0"/>
    <n v="383.44175103685461"/>
  </r>
  <r>
    <x v="11"/>
    <x v="3"/>
    <x v="1"/>
    <n v="950"/>
    <n v="298.721"/>
    <n v="21.540787892505136"/>
    <n v="0"/>
    <n v="62.959000000000003"/>
    <n v="1333.2207878925053"/>
    <n v="2"/>
    <n v="345.93116787655396"/>
    <n v="0"/>
    <n v="345.93116787655396"/>
  </r>
  <r>
    <x v="11"/>
    <x v="3"/>
    <x v="2"/>
    <n v="780"/>
    <n v="319.483"/>
    <n v="23.8765343953139"/>
    <n v="0"/>
    <n v="60.444000000000003"/>
    <n v="1183.8035343953138"/>
    <n v="3"/>
    <n v="383.44175103685461"/>
    <n v="0"/>
    <n v="383.44175103685461"/>
  </r>
  <r>
    <x v="11"/>
    <x v="3"/>
    <x v="3"/>
    <n v="710"/>
    <n v="172.869"/>
    <n v="23.097952227710977"/>
    <n v="0"/>
    <n v="35.328000000000003"/>
    <n v="941.29495222771095"/>
    <n v="4"/>
    <n v="370.93822331675437"/>
    <n v="0"/>
    <n v="370.93822331675437"/>
  </r>
  <r>
    <x v="11"/>
    <x v="3"/>
    <x v="4"/>
    <m/>
    <m/>
    <n v="23.8765343953139"/>
    <n v="0"/>
    <m/>
    <n v="23.8765343953139"/>
    <n v="5"/>
    <n v="383.44175103685461"/>
    <n v="0"/>
    <n v="383.44175103685461"/>
  </r>
  <r>
    <x v="11"/>
    <x v="3"/>
    <x v="5"/>
    <m/>
    <m/>
    <n v="23.097952227710977"/>
    <n v="0"/>
    <m/>
    <n v="23.097952227710977"/>
    <n v="6"/>
    <n v="370.93822331675437"/>
    <n v="0"/>
    <n v="370.93822331675437"/>
  </r>
  <r>
    <x v="11"/>
    <x v="3"/>
    <x v="6"/>
    <m/>
    <m/>
    <n v="13.093583378075378"/>
    <n v="0"/>
    <m/>
    <n v="13.093583378075378"/>
    <n v="7"/>
    <n v="210.27450863311404"/>
    <n v="0"/>
    <n v="210.27450863311404"/>
  </r>
  <r>
    <x v="11"/>
    <x v="3"/>
    <x v="7"/>
    <m/>
    <m/>
    <n v="23.8765343953139"/>
    <n v="0"/>
    <m/>
    <n v="23.8765343953139"/>
    <n v="8"/>
    <n v="383.44175103685461"/>
    <n v="0"/>
    <n v="383.44175103685461"/>
  </r>
  <r>
    <x v="11"/>
    <x v="3"/>
    <x v="8"/>
    <m/>
    <m/>
    <n v="23.097952227710977"/>
    <n v="0"/>
    <m/>
    <n v="23.097952227710977"/>
    <n v="9"/>
    <n v="370.93822331675437"/>
    <n v="0"/>
    <n v="370.93822331675437"/>
  </r>
  <r>
    <x v="11"/>
    <x v="3"/>
    <x v="9"/>
    <n v="690"/>
    <n v="32.478999999999999"/>
    <n v="23.8765343953139"/>
    <n v="0"/>
    <n v="19.766999999999999"/>
    <n v="766.12253439531401"/>
    <n v="10"/>
    <n v="383.44175103685461"/>
    <n v="0"/>
    <n v="383.44175103685461"/>
  </r>
  <r>
    <x v="11"/>
    <x v="3"/>
    <x v="10"/>
    <n v="730"/>
    <n v="78.373999999999995"/>
    <n v="23.097952227710977"/>
    <n v="0"/>
    <n v="31.983000000000001"/>
    <n v="863.45495222771092"/>
    <n v="11"/>
    <n v="370.93822331675437"/>
    <n v="0"/>
    <n v="370.93822331675437"/>
  </r>
  <r>
    <x v="11"/>
    <x v="3"/>
    <x v="11"/>
    <n v="980"/>
    <n v="47.173000000000002"/>
    <n v="23.8765343953139"/>
    <n v="0"/>
    <n v="40.496000000000002"/>
    <n v="1091.545534395314"/>
    <n v="12"/>
    <n v="383.44175103685461"/>
    <n v="0"/>
    <n v="383.44175103685461"/>
  </r>
  <r>
    <x v="11"/>
    <x v="4"/>
    <x v="0"/>
    <m/>
    <n v="0"/>
    <n v="1.4010525"/>
    <n v="0"/>
    <n v="0"/>
    <n v="1.4010525"/>
    <n v="1"/>
    <n v="22.5"/>
    <n v="0"/>
    <n v="22.5"/>
  </r>
  <r>
    <x v="11"/>
    <x v="4"/>
    <x v="1"/>
    <m/>
    <n v="0"/>
    <n v="1.4010525"/>
    <n v="0"/>
    <n v="0"/>
    <n v="1.4010525"/>
    <n v="2"/>
    <n v="22.5"/>
    <n v="0"/>
    <n v="22.5"/>
  </r>
  <r>
    <x v="11"/>
    <x v="4"/>
    <x v="2"/>
    <m/>
    <n v="0"/>
    <n v="1.4010525"/>
    <n v="0"/>
    <n v="0"/>
    <n v="1.4010525"/>
    <n v="3"/>
    <n v="22.5"/>
    <n v="0"/>
    <n v="22.5"/>
  </r>
  <r>
    <x v="11"/>
    <x v="4"/>
    <x v="3"/>
    <m/>
    <n v="0"/>
    <n v="1.4010525"/>
    <n v="0"/>
    <n v="0"/>
    <n v="1.4010525"/>
    <n v="4"/>
    <n v="22.5"/>
    <n v="0"/>
    <n v="22.5"/>
  </r>
  <r>
    <x v="11"/>
    <x v="4"/>
    <x v="4"/>
    <m/>
    <m/>
    <n v="1.4010525"/>
    <m/>
    <m/>
    <n v="1.4010525"/>
    <n v="5"/>
    <n v="22.5"/>
    <m/>
    <n v="22.5"/>
  </r>
  <r>
    <x v="11"/>
    <x v="4"/>
    <x v="5"/>
    <m/>
    <m/>
    <n v="1.4010525"/>
    <m/>
    <m/>
    <n v="1.4010525"/>
    <n v="6"/>
    <n v="22.5"/>
    <m/>
    <n v="22.5"/>
  </r>
  <r>
    <x v="11"/>
    <x v="4"/>
    <x v="6"/>
    <m/>
    <m/>
    <n v="0.76831911290322585"/>
    <m/>
    <m/>
    <n v="0.76831911290322585"/>
    <n v="7"/>
    <n v="12.338709677419356"/>
    <m/>
    <n v="12.338709677419356"/>
  </r>
  <r>
    <x v="11"/>
    <x v="4"/>
    <x v="7"/>
    <m/>
    <m/>
    <n v="1.4010525"/>
    <m/>
    <m/>
    <n v="1.4010525"/>
    <n v="8"/>
    <n v="22.5"/>
    <m/>
    <n v="22.5"/>
  </r>
  <r>
    <x v="11"/>
    <x v="4"/>
    <x v="8"/>
    <m/>
    <m/>
    <n v="1.4010525"/>
    <n v="0"/>
    <m/>
    <n v="1.4010525"/>
    <n v="9"/>
    <n v="22.5"/>
    <n v="0"/>
    <n v="22.5"/>
  </r>
  <r>
    <x v="11"/>
    <x v="4"/>
    <x v="9"/>
    <m/>
    <n v="0"/>
    <n v="1.4010525"/>
    <n v="0"/>
    <n v="0"/>
    <n v="1.4010525"/>
    <n v="10"/>
    <n v="22.5"/>
    <n v="0"/>
    <n v="22.5"/>
  </r>
  <r>
    <x v="11"/>
    <x v="4"/>
    <x v="11"/>
    <m/>
    <n v="0"/>
    <n v="1.4010525"/>
    <n v="0"/>
    <n v="0"/>
    <n v="1.4010525"/>
    <n v="12"/>
    <n v="22.5"/>
    <n v="0"/>
    <n v="22.5"/>
  </r>
  <r>
    <x v="16"/>
    <x v="2"/>
    <x v="0"/>
    <n v="395.88"/>
    <n v="25.763999999999999"/>
    <n v="15.380443"/>
    <n v="0"/>
    <n v="0"/>
    <n v="437.02444300000002"/>
    <n v="1"/>
    <n v="247"/>
    <n v="0"/>
    <n v="247"/>
  </r>
  <r>
    <x v="16"/>
    <x v="2"/>
    <x v="1"/>
    <n v="380"/>
    <n v="22.22"/>
    <n v="15.380443"/>
    <n v="0"/>
    <n v="0"/>
    <n v="417.60044300000004"/>
    <n v="2"/>
    <n v="247"/>
    <n v="0"/>
    <n v="247"/>
  </r>
  <r>
    <x v="16"/>
    <x v="2"/>
    <x v="2"/>
    <n v="350"/>
    <n v="18.802"/>
    <n v="15.380443"/>
    <n v="0"/>
    <n v="0"/>
    <n v="384.18244300000003"/>
    <n v="3"/>
    <n v="247"/>
    <n v="0"/>
    <n v="247"/>
  </r>
  <r>
    <x v="16"/>
    <x v="2"/>
    <x v="3"/>
    <n v="255"/>
    <n v="16.782"/>
    <n v="15.380443"/>
    <n v="0"/>
    <n v="0"/>
    <n v="287.162443"/>
    <n v="4"/>
    <n v="247"/>
    <n v="0"/>
    <n v="247"/>
  </r>
  <r>
    <x v="16"/>
    <x v="2"/>
    <x v="4"/>
    <m/>
    <m/>
    <n v="1.9845732903225806"/>
    <n v="0"/>
    <m/>
    <n v="1.9845732903225806"/>
    <n v="5"/>
    <n v="31.870967741935484"/>
    <n v="0"/>
    <n v="31.870967741935484"/>
  </r>
  <r>
    <x v="16"/>
    <x v="2"/>
    <x v="4"/>
    <m/>
    <m/>
    <n v="13.395869709677418"/>
    <n v="0"/>
    <m/>
    <n v="13.395869709677418"/>
    <n v="5"/>
    <n v="215.12903225806451"/>
    <n v="0"/>
    <n v="215.12903225806451"/>
  </r>
  <r>
    <x v="16"/>
    <x v="2"/>
    <x v="5"/>
    <m/>
    <m/>
    <n v="11.791672966666665"/>
    <n v="0"/>
    <m/>
    <n v="11.791672966666665"/>
    <n v="6"/>
    <n v="189.36666666666665"/>
    <n v="0"/>
    <n v="189.36666666666665"/>
  </r>
  <r>
    <x v="16"/>
    <x v="2"/>
    <x v="6"/>
    <m/>
    <m/>
    <n v="11.907439741935484"/>
    <n v="0"/>
    <m/>
    <n v="11.907439741935484"/>
    <n v="7"/>
    <n v="191.2258064516129"/>
    <n v="0"/>
    <n v="191.2258064516129"/>
  </r>
  <r>
    <x v="16"/>
    <x v="2"/>
    <x v="7"/>
    <m/>
    <m/>
    <n v="15.380443"/>
    <n v="0"/>
    <m/>
    <n v="15.380443"/>
    <n v="8"/>
    <n v="247"/>
    <n v="0"/>
    <n v="247"/>
  </r>
  <r>
    <x v="16"/>
    <x v="2"/>
    <x v="8"/>
    <m/>
    <m/>
    <n v="12.817035833333332"/>
    <n v="0"/>
    <m/>
    <n v="12.817035833333332"/>
    <n v="9"/>
    <n v="205.83333333333331"/>
    <n v="0"/>
    <n v="205.83333333333331"/>
  </r>
  <r>
    <x v="16"/>
    <x v="2"/>
    <x v="8"/>
    <m/>
    <m/>
    <n v="2.5634071666666665"/>
    <n v="0"/>
    <m/>
    <n v="2.5634071666666665"/>
    <n v="9"/>
    <n v="41.166666666666664"/>
    <n v="0"/>
    <n v="41.166666666666664"/>
  </r>
  <r>
    <x v="16"/>
    <x v="2"/>
    <x v="9"/>
    <n v="210"/>
    <n v="8.7649999999999988"/>
    <n v="15.380443"/>
    <n v="0"/>
    <n v="0.73399999999999999"/>
    <n v="234.87944300000001"/>
    <n v="10"/>
    <n v="247"/>
    <n v="0"/>
    <n v="247"/>
  </r>
  <r>
    <x v="16"/>
    <x v="2"/>
    <x v="10"/>
    <n v="337"/>
    <n v="16.702000000000002"/>
    <n v="15.380443"/>
    <n v="0"/>
    <n v="1.119"/>
    <n v="370.20144300000004"/>
    <n v="11"/>
    <n v="247"/>
    <n v="0"/>
    <n v="247"/>
  </r>
  <r>
    <x v="16"/>
    <x v="2"/>
    <x v="11"/>
    <n v="370"/>
    <n v="19.114999999999998"/>
    <n v="15.380443"/>
    <n v="0"/>
    <n v="1.4770000000000001"/>
    <n v="405.972443"/>
    <n v="12"/>
    <n v="247"/>
    <n v="0"/>
    <n v="247"/>
  </r>
  <r>
    <x v="16"/>
    <x v="5"/>
    <x v="0"/>
    <n v="8.7349999999999994"/>
    <n v="0"/>
    <n v="3.9450491240870664"/>
    <n v="0"/>
    <n v="0.26200000000000001"/>
    <n v="12.942049124087067"/>
    <n v="1"/>
    <n v="63.354945865311258"/>
    <n v="0"/>
    <n v="63.354945865311258"/>
  </r>
  <r>
    <x v="16"/>
    <x v="5"/>
    <x v="1"/>
    <n v="7.55"/>
    <n v="0"/>
    <n v="3.9450491240870664"/>
    <n v="0"/>
    <n v="0.22600000000000001"/>
    <n v="11.721049124087067"/>
    <n v="2"/>
    <n v="63.354945865311258"/>
    <n v="0"/>
    <n v="63.354945865311258"/>
  </r>
  <r>
    <x v="16"/>
    <x v="5"/>
    <x v="2"/>
    <n v="6.6059999999999999"/>
    <n v="0"/>
    <n v="3.9450491240870664"/>
    <n v="0"/>
    <n v="0.19800000000000001"/>
    <n v="10.749049124087067"/>
    <n v="3"/>
    <n v="63.354945865311258"/>
    <n v="0"/>
    <n v="63.354945865311258"/>
  </r>
  <r>
    <x v="16"/>
    <x v="5"/>
    <x v="3"/>
    <n v="3.7269999999999999"/>
    <n v="0"/>
    <n v="3.9450491240870664"/>
    <n v="0"/>
    <n v="0.112"/>
    <n v="7.7840491240870664"/>
    <n v="4"/>
    <n v="63.354945865311258"/>
    <n v="0"/>
    <n v="63.354945865311258"/>
  </r>
  <r>
    <x v="16"/>
    <x v="5"/>
    <x v="4"/>
    <m/>
    <m/>
    <n v="3.9450491240870664"/>
    <n v="0"/>
    <m/>
    <n v="3.9450491240870664"/>
    <n v="5"/>
    <n v="8.1748317245562969"/>
    <n v="0"/>
    <n v="8.1748317245562969"/>
  </r>
  <r>
    <x v="16"/>
    <x v="5"/>
    <x v="4"/>
    <m/>
    <m/>
    <n v="3.9450491240870664"/>
    <n v="0"/>
    <m/>
    <n v="3.9450491240870664"/>
    <n v="5"/>
    <n v="55.180114140755002"/>
    <n v="0"/>
    <n v="55.180114140755002"/>
  </r>
  <r>
    <x v="16"/>
    <x v="5"/>
    <x v="5"/>
    <m/>
    <m/>
    <n v="3.1535978041954378"/>
    <n v="0"/>
    <m/>
    <n v="3.1535978041954378"/>
    <n v="6"/>
    <n v="50.644747855199824"/>
    <n v="0"/>
    <n v="50.644747855199824"/>
  </r>
  <r>
    <x v="16"/>
    <x v="5"/>
    <x v="6"/>
    <m/>
    <m/>
    <n v="2.8077193353481964"/>
    <n v="0"/>
    <m/>
    <n v="2.8077193353481964"/>
    <n v="7"/>
    <n v="45.090162606565009"/>
    <n v="0"/>
    <n v="45.090162606565009"/>
  </r>
  <r>
    <x v="16"/>
    <x v="5"/>
    <x v="7"/>
    <m/>
    <m/>
    <n v="3.9450491240870664"/>
    <n v="0"/>
    <m/>
    <n v="3.9450491240870664"/>
    <n v="8"/>
    <n v="63.354945865311258"/>
    <n v="0"/>
    <n v="63.354945865311258"/>
  </r>
  <r>
    <x v="16"/>
    <x v="5"/>
    <x v="8"/>
    <m/>
    <m/>
    <n v="3.9450491240870664"/>
    <n v="0"/>
    <m/>
    <n v="3.9450491240870664"/>
    <n v="9"/>
    <n v="52.795788221092756"/>
    <n v="0"/>
    <n v="52.795788221092756"/>
  </r>
  <r>
    <x v="16"/>
    <x v="5"/>
    <x v="8"/>
    <m/>
    <m/>
    <n v="3.9450491240870664"/>
    <n v="0"/>
    <m/>
    <n v="3.9450491240870664"/>
    <n v="9"/>
    <n v="10.559157644218551"/>
    <n v="0"/>
    <n v="10.559157644218551"/>
  </r>
  <r>
    <x v="16"/>
    <x v="5"/>
    <x v="9"/>
    <n v="3.794"/>
    <n v="0"/>
    <n v="3.9450491240870664"/>
    <n v="0"/>
    <n v="0.114"/>
    <n v="7.8530491240870663"/>
    <n v="10"/>
    <n v="63.354945865311258"/>
    <n v="0"/>
    <n v="63.354945865311258"/>
  </r>
  <r>
    <x v="16"/>
    <x v="5"/>
    <x v="10"/>
    <n v="5.8170000000000002"/>
    <n v="0"/>
    <n v="3.9450491240870664"/>
    <n v="0"/>
    <n v="0.17399999999999999"/>
    <n v="9.9360491240870665"/>
    <n v="11"/>
    <n v="63.354945865311258"/>
    <n v="0"/>
    <n v="63.354945865311258"/>
  </r>
  <r>
    <x v="16"/>
    <x v="5"/>
    <x v="11"/>
    <n v="7.702"/>
    <n v="0"/>
    <n v="3.9450491240870664"/>
    <n v="0"/>
    <n v="0.23100000000000001"/>
    <n v="11.878049124087067"/>
    <n v="12"/>
    <n v="63.354945865311258"/>
    <n v="0"/>
    <n v="63.354945865311258"/>
  </r>
  <r>
    <x v="16"/>
    <x v="0"/>
    <x v="0"/>
    <m/>
    <m/>
    <m/>
    <m/>
    <m/>
    <n v="0"/>
    <n v="1"/>
    <n v="0"/>
    <n v="0"/>
    <n v="0"/>
  </r>
  <r>
    <x v="16"/>
    <x v="0"/>
    <x v="1"/>
    <m/>
    <m/>
    <m/>
    <m/>
    <m/>
    <n v="0"/>
    <n v="2"/>
    <n v="0"/>
    <n v="0"/>
    <n v="0"/>
  </r>
  <r>
    <x v="16"/>
    <x v="0"/>
    <x v="2"/>
    <m/>
    <m/>
    <m/>
    <m/>
    <m/>
    <n v="0"/>
    <n v="3"/>
    <n v="0"/>
    <n v="0"/>
    <n v="0"/>
  </r>
  <r>
    <x v="16"/>
    <x v="0"/>
    <x v="3"/>
    <m/>
    <m/>
    <m/>
    <m/>
    <m/>
    <n v="0"/>
    <n v="4"/>
    <n v="0"/>
    <n v="0"/>
    <n v="0"/>
  </r>
  <r>
    <x v="16"/>
    <x v="0"/>
    <x v="4"/>
    <m/>
    <m/>
    <m/>
    <m/>
    <m/>
    <n v="0"/>
    <n v="5"/>
    <n v="0"/>
    <n v="0"/>
    <n v="0"/>
  </r>
  <r>
    <x v="16"/>
    <x v="0"/>
    <x v="5"/>
    <m/>
    <m/>
    <m/>
    <m/>
    <m/>
    <n v="0"/>
    <n v="6"/>
    <n v="0"/>
    <n v="0"/>
    <n v="0"/>
  </r>
  <r>
    <x v="16"/>
    <x v="0"/>
    <x v="6"/>
    <m/>
    <m/>
    <m/>
    <m/>
    <m/>
    <n v="0"/>
    <n v="7"/>
    <n v="0"/>
    <n v="0"/>
    <n v="0"/>
  </r>
  <r>
    <x v="16"/>
    <x v="0"/>
    <x v="7"/>
    <m/>
    <m/>
    <m/>
    <m/>
    <m/>
    <n v="0"/>
    <n v="8"/>
    <n v="0"/>
    <n v="0"/>
    <n v="0"/>
  </r>
  <r>
    <x v="16"/>
    <x v="0"/>
    <x v="8"/>
    <m/>
    <m/>
    <m/>
    <m/>
    <m/>
    <n v="0"/>
    <n v="9"/>
    <n v="0"/>
    <n v="0"/>
    <n v="0"/>
  </r>
  <r>
    <x v="16"/>
    <x v="0"/>
    <x v="9"/>
    <m/>
    <m/>
    <m/>
    <m/>
    <m/>
    <n v="0"/>
    <n v="10"/>
    <n v="0"/>
    <n v="0"/>
    <n v="0"/>
  </r>
  <r>
    <x v="16"/>
    <x v="0"/>
    <x v="10"/>
    <m/>
    <m/>
    <m/>
    <m/>
    <m/>
    <n v="0"/>
    <n v="11"/>
    <n v="0"/>
    <n v="0"/>
    <n v="0"/>
  </r>
  <r>
    <x v="16"/>
    <x v="0"/>
    <x v="11"/>
    <m/>
    <m/>
    <m/>
    <m/>
    <m/>
    <n v="0"/>
    <n v="12"/>
    <n v="0"/>
    <n v="0"/>
    <n v="0"/>
  </r>
  <r>
    <x v="16"/>
    <x v="0"/>
    <x v="0"/>
    <n v="2611.781665"/>
    <n v="0"/>
    <n v="295.01870432999999"/>
    <n v="0"/>
    <n v="0"/>
    <n v="2906.8003693299997"/>
    <n v="1"/>
    <n v="4386.83"/>
    <n v="0"/>
    <n v="4386.83"/>
  </r>
  <r>
    <x v="16"/>
    <x v="0"/>
    <x v="1"/>
    <n v="2485.1079406600002"/>
    <n v="0"/>
    <n v="295.01870432999999"/>
    <n v="0"/>
    <n v="0"/>
    <n v="2780.1266449900004"/>
    <n v="2"/>
    <n v="4386.83"/>
    <n v="0"/>
    <n v="4386.83"/>
  </r>
  <r>
    <x v="16"/>
    <x v="0"/>
    <x v="2"/>
    <n v="2449.295245754"/>
    <n v="0"/>
    <n v="295.01870432999999"/>
    <n v="0"/>
    <n v="0"/>
    <n v="2744.3139500839998"/>
    <n v="3"/>
    <n v="4386.83"/>
    <n v="0"/>
    <n v="4386.83"/>
  </r>
  <r>
    <x v="16"/>
    <x v="0"/>
    <x v="3"/>
    <n v="2345.9232311999999"/>
    <n v="0"/>
    <n v="295.01870432999999"/>
    <n v="0"/>
    <n v="0"/>
    <n v="2640.9419355299997"/>
    <n v="4"/>
    <n v="4386.83"/>
    <n v="0"/>
    <n v="4386.83"/>
  </r>
  <r>
    <x v="16"/>
    <x v="0"/>
    <x v="4"/>
    <m/>
    <n v="0"/>
    <n v="0"/>
    <n v="0"/>
    <n v="0"/>
    <n v="0"/>
    <n v="5"/>
    <m/>
    <n v="0"/>
    <n v="0"/>
  </r>
  <r>
    <x v="16"/>
    <x v="0"/>
    <x v="4"/>
    <m/>
    <n v="0"/>
    <n v="295.01870432999999"/>
    <n v="0"/>
    <n v="0"/>
    <n v="295.01870432999999"/>
    <n v="5"/>
    <n v="4386.83"/>
    <n v="0"/>
    <n v="4386.83"/>
  </r>
  <r>
    <x v="16"/>
    <x v="0"/>
    <x v="5"/>
    <m/>
    <n v="0"/>
    <n v="238.89727407300001"/>
    <n v="0"/>
    <n v="0"/>
    <n v="238.89727407300001"/>
    <n v="6"/>
    <n v="3552.3229999999999"/>
    <n v="0"/>
    <n v="3552.3229999999999"/>
  </r>
  <r>
    <x v="16"/>
    <x v="0"/>
    <x v="6"/>
    <m/>
    <n v="0"/>
    <n v="241.47673390451612"/>
    <n v="0"/>
    <n v="0"/>
    <n v="241.47673390451612"/>
    <n v="7"/>
    <n v="3590.6787096774192"/>
    <n v="0"/>
    <n v="3590.6787096774192"/>
  </r>
  <r>
    <x v="16"/>
    <x v="0"/>
    <x v="7"/>
    <m/>
    <n v="0"/>
    <n v="295.01870432999999"/>
    <n v="0"/>
    <n v="0"/>
    <n v="295.01870432999999"/>
    <n v="8"/>
    <n v="4386.83"/>
    <n v="0"/>
    <n v="4386.83"/>
  </r>
  <r>
    <x v="16"/>
    <x v="0"/>
    <x v="8"/>
    <m/>
    <n v="0"/>
    <n v="295.01870432999999"/>
    <n v="0"/>
    <n v="0"/>
    <n v="295.01870432999999"/>
    <n v="9"/>
    <n v="4386.83"/>
    <n v="0"/>
    <n v="4386.83"/>
  </r>
  <r>
    <x v="16"/>
    <x v="0"/>
    <x v="8"/>
    <m/>
    <n v="0"/>
    <n v="0"/>
    <n v="0"/>
    <n v="0"/>
    <n v="0"/>
    <n v="9"/>
    <m/>
    <n v="0"/>
    <n v="0"/>
  </r>
  <r>
    <x v="16"/>
    <x v="0"/>
    <x v="9"/>
    <n v="2361.5619625999998"/>
    <n v="0"/>
    <n v="295.01870432999999"/>
    <n v="0"/>
    <n v="0"/>
    <n v="2656.58066693"/>
    <n v="10"/>
    <n v="4386.83"/>
    <n v="0"/>
    <n v="4386.83"/>
  </r>
  <r>
    <x v="16"/>
    <x v="0"/>
    <x v="10"/>
    <n v="2424.1168882000002"/>
    <n v="0"/>
    <n v="295.01870432999999"/>
    <n v="0"/>
    <n v="0"/>
    <n v="2719.1355925300004"/>
    <n v="11"/>
    <n v="4386.83"/>
    <n v="0"/>
    <n v="4386.83"/>
  </r>
  <r>
    <x v="16"/>
    <x v="0"/>
    <x v="11"/>
    <n v="2471.0330823999998"/>
    <n v="0"/>
    <n v="295.01870432999999"/>
    <n v="0"/>
    <n v="0"/>
    <n v="2766.0517867299995"/>
    <n v="12"/>
    <n v="4386.83"/>
    <n v="0"/>
    <n v="4386.83"/>
  </r>
  <r>
    <x v="16"/>
    <x v="6"/>
    <x v="0"/>
    <n v="147.20400000000001"/>
    <n v="0"/>
    <n v="1.0589466139999999"/>
    <n v="0"/>
    <n v="7.74"/>
    <n v="156.00294661400002"/>
    <n v="1"/>
    <n v="17.006"/>
    <n v="0"/>
    <n v="17.006"/>
  </r>
  <r>
    <x v="16"/>
    <x v="6"/>
    <x v="1"/>
    <n v="128.38200000000001"/>
    <n v="0"/>
    <n v="0.95645183999999994"/>
    <n v="0"/>
    <n v="6.7709999999999999"/>
    <n v="136.10945183999999"/>
    <n v="2"/>
    <n v="15.36"/>
    <n v="0"/>
    <n v="15.36"/>
  </r>
  <r>
    <x v="16"/>
    <x v="6"/>
    <x v="2"/>
    <n v="104.538"/>
    <n v="0"/>
    <n v="1.0589466139999999"/>
    <n v="0"/>
    <n v="5.2530000000000001"/>
    <n v="110.84994661399999"/>
    <n v="3"/>
    <n v="17.006"/>
    <n v="0"/>
    <n v="17.006"/>
  </r>
  <r>
    <x v="16"/>
    <x v="6"/>
    <x v="3"/>
    <n v="88.034000000000006"/>
    <n v="0"/>
    <n v="1.024760933"/>
    <n v="0"/>
    <n v="5.3630000000000004"/>
    <n v="94.421760933000002"/>
    <n v="4"/>
    <n v="16.457000000000001"/>
    <n v="0"/>
    <n v="16.457000000000001"/>
  </r>
  <r>
    <x v="16"/>
    <x v="6"/>
    <x v="4"/>
    <m/>
    <m/>
    <n v="0.47822591999999997"/>
    <n v="0"/>
    <m/>
    <n v="0.47822591999999997"/>
    <n v="5"/>
    <n v="7.68"/>
    <n v="0"/>
    <n v="7.68"/>
  </r>
  <r>
    <x v="16"/>
    <x v="6"/>
    <x v="8"/>
    <m/>
    <m/>
    <n v="8.0389278999999994E-2"/>
    <n v="0"/>
    <m/>
    <n v="8.0389278999999994E-2"/>
    <n v="9"/>
    <n v="1.2909999999999999"/>
    <n v="0"/>
    <n v="1.2909999999999999"/>
  </r>
  <r>
    <x v="16"/>
    <x v="6"/>
    <x v="9"/>
    <n v="77"/>
    <n v="0"/>
    <n v="1.0405149899999999"/>
    <n v="0"/>
    <n v="2.2410000000000001"/>
    <n v="80.281514990000005"/>
    <n v="10"/>
    <n v="16.71"/>
    <n v="0"/>
    <n v="16.71"/>
  </r>
  <r>
    <x v="16"/>
    <x v="6"/>
    <x v="10"/>
    <n v="105"/>
    <n v="0"/>
    <n v="1.0147978929999999"/>
    <n v="0"/>
    <n v="4.8739999999999997"/>
    <n v="110.88879789299999"/>
    <n v="11"/>
    <n v="16.297000000000001"/>
    <n v="0"/>
    <n v="16.297000000000001"/>
  </r>
  <r>
    <x v="16"/>
    <x v="6"/>
    <x v="11"/>
    <n v="126"/>
    <n v="0"/>
    <n v="1.0589466139999999"/>
    <n v="0"/>
    <n v="5.4169999999999998"/>
    <n v="132.47594661400001"/>
    <n v="12"/>
    <n v="17.006"/>
    <n v="0"/>
    <n v="17.006"/>
  </r>
  <r>
    <x v="16"/>
    <x v="1"/>
    <x v="0"/>
    <n v="75"/>
    <n v="0"/>
    <n v="0.97798506368588356"/>
    <n v="0"/>
    <n v="0.16300000000000001"/>
    <n v="76.140985063685875"/>
    <n v="1"/>
    <n v="15.70580969159427"/>
    <n v="0"/>
    <n v="15.70580969159427"/>
  </r>
  <r>
    <x v="16"/>
    <x v="1"/>
    <x v="1"/>
    <n v="64"/>
    <n v="0"/>
    <n v="0.97798506368588356"/>
    <n v="0"/>
    <n v="0.14099999999999999"/>
    <n v="65.118985063685884"/>
    <n v="2"/>
    <n v="15.70580969159427"/>
    <n v="0"/>
    <n v="15.70580969159427"/>
  </r>
  <r>
    <x v="16"/>
    <x v="1"/>
    <x v="2"/>
    <n v="55"/>
    <n v="0"/>
    <n v="0.97798506368588356"/>
    <n v="0"/>
    <n v="0.124"/>
    <n v="56.101985063685888"/>
    <n v="3"/>
    <n v="15.70580969159427"/>
    <n v="0"/>
    <n v="15.70580969159427"/>
  </r>
  <r>
    <x v="16"/>
    <x v="1"/>
    <x v="3"/>
    <n v="10"/>
    <n v="0"/>
    <n v="0.97798506368588356"/>
    <n v="0"/>
    <n v="7.8E-2"/>
    <n v="11.055985063685883"/>
    <n v="4"/>
    <n v="15.70580969159427"/>
    <n v="0"/>
    <n v="15.70580969159427"/>
  </r>
  <r>
    <x v="16"/>
    <x v="1"/>
    <x v="4"/>
    <m/>
    <m/>
    <n v="0.12619162112075941"/>
    <n v="0"/>
    <m/>
    <n v="0.12619162112075941"/>
    <n v="5"/>
    <n v="2.0265560892379741"/>
    <n v="0"/>
    <n v="2.0265560892379741"/>
  </r>
  <r>
    <x v="16"/>
    <x v="1"/>
    <x v="4"/>
    <m/>
    <m/>
    <n v="0.85179344256512601"/>
    <n v="0"/>
    <m/>
    <n v="0.85179344256512601"/>
    <n v="5"/>
    <n v="13.679253602356326"/>
    <n v="0"/>
    <n v="13.679253602356326"/>
  </r>
  <r>
    <x v="16"/>
    <x v="1"/>
    <x v="5"/>
    <m/>
    <m/>
    <n v="0.74978854882584556"/>
    <n v="0"/>
    <m/>
    <n v="0.74978854882584556"/>
    <n v="6"/>
    <n v="12.041120763555631"/>
    <n v="0"/>
    <n v="12.041120763555631"/>
  </r>
  <r>
    <x v="16"/>
    <x v="1"/>
    <x v="6"/>
    <m/>
    <m/>
    <n v="0.75714972672455638"/>
    <n v="0"/>
    <m/>
    <n v="0.75714972672455638"/>
    <n v="7"/>
    <n v="12.159336535427844"/>
    <n v="0"/>
    <n v="12.159336535427844"/>
  </r>
  <r>
    <x v="16"/>
    <x v="1"/>
    <x v="7"/>
    <m/>
    <m/>
    <n v="0.97798506368588356"/>
    <n v="0"/>
    <m/>
    <n v="0.97798506368588356"/>
    <n v="8"/>
    <n v="15.70580969159427"/>
    <n v="0"/>
    <n v="15.70580969159427"/>
  </r>
  <r>
    <x v="16"/>
    <x v="1"/>
    <x v="8"/>
    <m/>
    <m/>
    <n v="0.81498755307157134"/>
    <n v="0"/>
    <m/>
    <n v="0.81498755307157134"/>
    <n v="9"/>
    <n v="13.088174742995252"/>
    <n v="0"/>
    <n v="13.088174742995252"/>
  </r>
  <r>
    <x v="16"/>
    <x v="1"/>
    <x v="8"/>
    <m/>
    <m/>
    <n v="0.16299751061431425"/>
    <n v="0"/>
    <m/>
    <n v="0.16299751061431425"/>
    <n v="9"/>
    <n v="2.6176349485990502"/>
    <n v="0"/>
    <n v="2.6176349485990502"/>
  </r>
  <r>
    <x v="16"/>
    <x v="1"/>
    <x v="9"/>
    <n v="24.324999999999999"/>
    <n v="0"/>
    <n v="0.97798506368588356"/>
    <n v="0"/>
    <n v="0.127"/>
    <n v="25.42998506368588"/>
    <n v="10"/>
    <n v="15.70580969159427"/>
    <n v="0"/>
    <n v="15.70580969159427"/>
  </r>
  <r>
    <x v="16"/>
    <x v="1"/>
    <x v="10"/>
    <n v="45"/>
    <n v="0"/>
    <n v="0.97798506368588356"/>
    <n v="0"/>
    <n v="0.18099999999999999"/>
    <n v="46.158985063685883"/>
    <n v="11"/>
    <n v="15.70580969159427"/>
    <n v="0"/>
    <n v="15.70580969159427"/>
  </r>
  <r>
    <x v="16"/>
    <x v="1"/>
    <x v="11"/>
    <n v="68"/>
    <n v="0"/>
    <n v="0.97798506368588356"/>
    <n v="0"/>
    <n v="0.23300000000000001"/>
    <n v="69.210985063685882"/>
    <n v="12"/>
    <n v="15.70580969159427"/>
    <n v="0"/>
    <n v="15.70580969159427"/>
  </r>
  <r>
    <x v="16"/>
    <x v="3"/>
    <x v="0"/>
    <n v="240"/>
    <n v="10.659000000000001"/>
    <n v="40.474849999999996"/>
    <n v="0"/>
    <n v="12.856"/>
    <n v="303.98984999999999"/>
    <n v="1"/>
    <n v="650"/>
    <n v="0"/>
    <n v="650"/>
  </r>
  <r>
    <x v="16"/>
    <x v="3"/>
    <x v="1"/>
    <n v="220"/>
    <n v="9.1980000000000004"/>
    <n v="40.474849999999996"/>
    <n v="0"/>
    <n v="12.439"/>
    <n v="282.11185"/>
    <n v="2"/>
    <n v="650"/>
    <n v="0"/>
    <n v="650"/>
  </r>
  <r>
    <x v="16"/>
    <x v="3"/>
    <x v="2"/>
    <n v="190"/>
    <n v="7.9640000000000004"/>
    <n v="40.474849999999996"/>
    <n v="0"/>
    <n v="10.506"/>
    <n v="248.94485"/>
    <n v="3"/>
    <n v="650"/>
    <n v="0"/>
    <n v="650"/>
  </r>
  <r>
    <x v="16"/>
    <x v="3"/>
    <x v="3"/>
    <n v="150"/>
    <n v="4.3339999999999996"/>
    <n v="40.474849999999996"/>
    <n v="0"/>
    <n v="7.0609999999999999"/>
    <n v="201.86985000000001"/>
    <n v="4"/>
    <n v="650"/>
    <n v="0"/>
    <n v="650"/>
  </r>
  <r>
    <x v="16"/>
    <x v="3"/>
    <x v="4"/>
    <m/>
    <m/>
    <n v="40.474849999999996"/>
    <n v="0"/>
    <m/>
    <n v="40.474849999999996"/>
    <n v="5"/>
    <n v="650"/>
    <n v="0"/>
    <n v="650"/>
  </r>
  <r>
    <x v="16"/>
    <x v="3"/>
    <x v="4"/>
    <m/>
    <m/>
    <n v="5.2225612903225809"/>
    <n v="0"/>
    <m/>
    <n v="5.2225612903225809"/>
    <n v="5"/>
    <n v="83.870967741935488"/>
    <n v="0"/>
    <n v="83.870967741935488"/>
  </r>
  <r>
    <x v="16"/>
    <x v="3"/>
    <x v="5"/>
    <m/>
    <m/>
    <n v="27.026754677419358"/>
    <n v="0"/>
    <m/>
    <n v="27.026754677419358"/>
    <n v="6"/>
    <n v="434.03225806451621"/>
    <n v="0"/>
    <n v="434.03225806451621"/>
  </r>
  <r>
    <x v="16"/>
    <x v="3"/>
    <x v="6"/>
    <m/>
    <m/>
    <n v="31.335367741935485"/>
    <n v="0"/>
    <m/>
    <n v="31.335367741935485"/>
    <n v="7"/>
    <n v="503.22580645161293"/>
    <n v="0"/>
    <n v="503.22580645161293"/>
  </r>
  <r>
    <x v="16"/>
    <x v="3"/>
    <x v="7"/>
    <m/>
    <m/>
    <n v="40.474849999999996"/>
    <n v="0"/>
    <m/>
    <n v="40.474849999999996"/>
    <n v="8"/>
    <n v="650"/>
    <n v="0"/>
    <n v="650"/>
  </r>
  <r>
    <x v="16"/>
    <x v="3"/>
    <x v="8"/>
    <m/>
    <m/>
    <n v="33.729041666666667"/>
    <n v="0"/>
    <m/>
    <n v="33.729041666666667"/>
    <n v="9"/>
    <n v="541.66666666666674"/>
    <n v="0"/>
    <n v="541.66666666666674"/>
  </r>
  <r>
    <x v="16"/>
    <x v="3"/>
    <x v="8"/>
    <m/>
    <m/>
    <n v="6.7458083333333336"/>
    <n v="0"/>
    <m/>
    <n v="6.7458083333333336"/>
    <n v="9"/>
    <n v="108.33333333333334"/>
    <n v="0"/>
    <n v="108.33333333333334"/>
  </r>
  <r>
    <x v="16"/>
    <x v="3"/>
    <x v="9"/>
    <n v="140"/>
    <n v="4.4550000000000001"/>
    <n v="40.474849999999996"/>
    <n v="0"/>
    <n v="5.3179999999999996"/>
    <n v="190.24785000000003"/>
    <n v="10"/>
    <n v="650"/>
    <n v="0"/>
    <n v="650"/>
  </r>
  <r>
    <x v="16"/>
    <x v="3"/>
    <x v="10"/>
    <n v="170"/>
    <n v="7.008"/>
    <n v="40.474849999999996"/>
    <n v="0"/>
    <n v="11.401999999999999"/>
    <n v="228.88485"/>
    <n v="11"/>
    <n v="650"/>
    <n v="0"/>
    <n v="650"/>
  </r>
  <r>
    <x v="16"/>
    <x v="3"/>
    <x v="11"/>
    <n v="220"/>
    <n v="9.3759999999999994"/>
    <n v="40.474849999999996"/>
    <n v="0"/>
    <n v="12.131"/>
    <n v="281.98185000000001"/>
    <n v="12"/>
    <n v="650"/>
    <n v="0"/>
    <n v="650"/>
  </r>
  <r>
    <x v="17"/>
    <x v="2"/>
    <x v="0"/>
    <n v="330"/>
    <n v="41.015000000000001"/>
    <n v="24.658524"/>
    <n v="0"/>
    <n v="0.11600000000000001"/>
    <n v="395.78952399999997"/>
    <n v="1"/>
    <n v="396"/>
    <n v="0"/>
    <n v="396"/>
  </r>
  <r>
    <x v="17"/>
    <x v="2"/>
    <x v="1"/>
    <n v="290"/>
    <n v="36.006999999999998"/>
    <n v="24.658524"/>
    <n v="0"/>
    <n v="0.10100000000000001"/>
    <n v="350.766524"/>
    <n v="2"/>
    <n v="396"/>
    <n v="0"/>
    <n v="396"/>
  </r>
  <r>
    <x v="17"/>
    <x v="2"/>
    <x v="2"/>
    <n v="240"/>
    <n v="28.68"/>
    <n v="24.658524"/>
    <n v="0"/>
    <n v="9.0999999999999998E-2"/>
    <n v="293.42952400000001"/>
    <n v="3"/>
    <n v="396"/>
    <n v="0"/>
    <n v="396"/>
  </r>
  <r>
    <x v="17"/>
    <x v="2"/>
    <x v="3"/>
    <n v="220"/>
    <n v="25.312999999999999"/>
    <n v="24.658524"/>
    <n v="0"/>
    <n v="5.8000000000000003E-2"/>
    <n v="270.02952399999998"/>
    <n v="4"/>
    <n v="396"/>
    <n v="0"/>
    <n v="396"/>
  </r>
  <r>
    <x v="17"/>
    <x v="2"/>
    <x v="4"/>
    <m/>
    <m/>
    <n v="3.181745032258064"/>
    <n v="0"/>
    <m/>
    <n v="3.181745032258064"/>
    <n v="5"/>
    <n v="51.096774193548384"/>
    <n v="0"/>
    <n v="51.096774193548384"/>
  </r>
  <r>
    <x v="17"/>
    <x v="2"/>
    <x v="8"/>
    <m/>
    <m/>
    <n v="4.1097539999999997"/>
    <n v="0"/>
    <m/>
    <n v="4.1097539999999997"/>
    <n v="9"/>
    <n v="66"/>
    <n v="0"/>
    <n v="66"/>
  </r>
  <r>
    <x v="17"/>
    <x v="2"/>
    <x v="9"/>
    <n v="130"/>
    <n v="19.074000000000002"/>
    <n v="24.658524"/>
    <n v="0"/>
    <n v="6.0999999999999999E-2"/>
    <n v="173.79352400000002"/>
    <n v="10"/>
    <n v="396"/>
    <n v="0"/>
    <n v="396"/>
  </r>
  <r>
    <x v="17"/>
    <x v="2"/>
    <x v="10"/>
    <n v="250"/>
    <n v="29.51"/>
    <n v="24.658524"/>
    <n v="0"/>
    <n v="8.1000000000000003E-2"/>
    <n v="304.24952400000001"/>
    <n v="11"/>
    <n v="396"/>
    <n v="0"/>
    <n v="396"/>
  </r>
  <r>
    <x v="17"/>
    <x v="2"/>
    <x v="11"/>
    <n v="290"/>
    <n v="36.759"/>
    <n v="24.658524"/>
    <n v="0"/>
    <n v="0.104"/>
    <n v="351.521524"/>
    <n v="12"/>
    <n v="396"/>
    <n v="0"/>
    <n v="396"/>
  </r>
  <r>
    <x v="17"/>
    <x v="5"/>
    <x v="0"/>
    <n v="290"/>
    <n v="0"/>
    <n v="0"/>
    <n v="0"/>
    <n v="15.577999999999999"/>
    <n v="305.57799999999997"/>
    <n v="1"/>
    <n v="0"/>
    <n v="0"/>
    <n v="0"/>
  </r>
  <r>
    <x v="17"/>
    <x v="5"/>
    <x v="1"/>
    <n v="270"/>
    <n v="0"/>
    <n v="0"/>
    <n v="0"/>
    <n v="15.733000000000001"/>
    <n v="285.733"/>
    <n v="2"/>
    <n v="0"/>
    <n v="0"/>
    <n v="0"/>
  </r>
  <r>
    <x v="17"/>
    <x v="5"/>
    <x v="2"/>
    <n v="210"/>
    <n v="0"/>
    <n v="0"/>
    <n v="0"/>
    <n v="10.843999999999999"/>
    <n v="220.84399999999999"/>
    <n v="3"/>
    <n v="0"/>
    <n v="0"/>
    <n v="0"/>
  </r>
  <r>
    <x v="17"/>
    <x v="5"/>
    <x v="3"/>
    <n v="182"/>
    <n v="0"/>
    <n v="0"/>
    <n v="0"/>
    <n v="8.4930000000000003"/>
    <n v="190.49299999999999"/>
    <n v="4"/>
    <n v="0"/>
    <n v="0"/>
    <n v="0"/>
  </r>
  <r>
    <x v="17"/>
    <x v="5"/>
    <x v="4"/>
    <m/>
    <m/>
    <n v="0"/>
    <n v="0"/>
    <m/>
    <n v="0"/>
    <n v="5"/>
    <n v="0"/>
    <n v="0"/>
    <n v="0"/>
  </r>
  <r>
    <x v="17"/>
    <x v="5"/>
    <x v="9"/>
    <n v="90"/>
    <n v="0"/>
    <n v="0"/>
    <n v="0"/>
    <n v="2.5660509999999999"/>
    <n v="92.566051000000002"/>
    <n v="10"/>
    <n v="0"/>
    <n v="0"/>
    <n v="0"/>
  </r>
  <r>
    <x v="17"/>
    <x v="5"/>
    <x v="10"/>
    <n v="190"/>
    <n v="0"/>
    <n v="0"/>
    <n v="0"/>
    <n v="8.8659999999999997"/>
    <n v="198.86599999999999"/>
    <n v="11"/>
    <n v="0"/>
    <n v="0"/>
    <n v="0"/>
  </r>
  <r>
    <x v="17"/>
    <x v="5"/>
    <x v="11"/>
    <n v="230"/>
    <n v="0"/>
    <n v="0"/>
    <n v="0"/>
    <n v="12.391999999999999"/>
    <n v="242.392"/>
    <n v="12"/>
    <n v="0"/>
    <n v="0"/>
    <n v="0"/>
  </r>
  <r>
    <x v="17"/>
    <x v="0"/>
    <x v="0"/>
    <n v="1479.287165"/>
    <n v="0"/>
    <n v="215.51255460000002"/>
    <n v="0"/>
    <m/>
    <n v="1694.7997195999999"/>
    <n v="1"/>
    <n v="3204.6"/>
    <n v="0"/>
    <n v="3204.6"/>
  </r>
  <r>
    <x v="17"/>
    <x v="0"/>
    <x v="1"/>
    <n v="1417.0160792839999"/>
    <n v="0"/>
    <n v="215.51255460000002"/>
    <n v="0"/>
    <m/>
    <n v="1632.5286338839999"/>
    <n v="2"/>
    <n v="3204.6"/>
    <n v="0"/>
    <n v="3204.6"/>
  </r>
  <r>
    <x v="17"/>
    <x v="0"/>
    <x v="2"/>
    <n v="1399.4110439395999"/>
    <n v="0"/>
    <n v="215.51255460000002"/>
    <n v="0"/>
    <m/>
    <n v="1614.9235985395999"/>
    <n v="3"/>
    <n v="3204.6"/>
    <n v="0"/>
    <n v="3204.6"/>
  </r>
  <r>
    <x v="17"/>
    <x v="0"/>
    <x v="3"/>
    <n v="1348.59476288"/>
    <n v="0"/>
    <n v="215.51255460000002"/>
    <n v="0"/>
    <m/>
    <n v="1564.1073174799999"/>
    <n v="4"/>
    <n v="3204.6"/>
    <n v="0"/>
    <n v="3204.6"/>
  </r>
  <r>
    <x v="17"/>
    <x v="0"/>
    <x v="4"/>
    <m/>
    <n v="0"/>
    <n v="22.79591961290323"/>
    <n v="0"/>
    <m/>
    <n v="22.79591961290323"/>
    <n v="5"/>
    <n v="338.9677419354839"/>
    <n v="0"/>
    <n v="338.9677419354839"/>
  </r>
  <r>
    <x v="17"/>
    <x v="0"/>
    <x v="5"/>
    <m/>
    <n v="0"/>
    <n v="0"/>
    <n v="0"/>
    <m/>
    <n v="0"/>
    <n v="6"/>
    <n v="0"/>
    <n v="0"/>
    <n v="0"/>
  </r>
  <r>
    <x v="17"/>
    <x v="0"/>
    <x v="6"/>
    <m/>
    <n v="0"/>
    <n v="0"/>
    <n v="0"/>
    <m/>
    <n v="0"/>
    <n v="7"/>
    <n v="0"/>
    <n v="0"/>
    <n v="0"/>
  </r>
  <r>
    <x v="17"/>
    <x v="0"/>
    <x v="7"/>
    <m/>
    <n v="0"/>
    <n v="0"/>
    <n v="0"/>
    <m/>
    <n v="0"/>
    <n v="8"/>
    <n v="0"/>
    <n v="0"/>
    <n v="0"/>
  </r>
  <r>
    <x v="17"/>
    <x v="0"/>
    <x v="8"/>
    <m/>
    <n v="0"/>
    <n v="23.555783600000002"/>
    <n v="0"/>
    <m/>
    <n v="23.555783600000002"/>
    <n v="9"/>
    <n v="350.26666666666665"/>
    <n v="0"/>
    <n v="350.26666666666665"/>
  </r>
  <r>
    <x v="17"/>
    <x v="0"/>
    <x v="9"/>
    <n v="1356.28255124"/>
    <n v="0"/>
    <n v="215.51255460000002"/>
    <n v="0"/>
    <m/>
    <n v="1571.7951058399999"/>
    <n v="10"/>
    <n v="3204.6"/>
    <n v="0"/>
    <n v="3204.6"/>
  </r>
  <r>
    <x v="17"/>
    <x v="0"/>
    <x v="10"/>
    <n v="1394.72149304"/>
    <n v="0"/>
    <n v="215.51255460000002"/>
    <n v="0"/>
    <m/>
    <n v="1610.23404764"/>
    <n v="11"/>
    <n v="3204.6"/>
    <n v="0"/>
    <n v="3204.6"/>
  </r>
  <r>
    <x v="17"/>
    <x v="0"/>
    <x v="11"/>
    <n v="1417.7848581200001"/>
    <n v="0"/>
    <n v="215.51255460000002"/>
    <n v="0"/>
    <m/>
    <n v="1633.29741272"/>
    <n v="12"/>
    <n v="3204.6"/>
    <n v="0"/>
    <n v="3204.6"/>
  </r>
  <r>
    <x v="17"/>
    <x v="0"/>
    <x v="0"/>
    <n v="3023.7141240000001"/>
    <n v="0"/>
    <n v="537.33549000000005"/>
    <n v="0"/>
    <n v="0"/>
    <n v="3561.049614"/>
    <n v="1"/>
    <n v="7990"/>
    <n v="0"/>
    <n v="7990"/>
  </r>
  <r>
    <x v="17"/>
    <x v="0"/>
    <x v="1"/>
    <n v="2871.8735169000001"/>
    <n v="0"/>
    <n v="537.33549000000005"/>
    <n v="0"/>
    <n v="0"/>
    <n v="3409.2090069000001"/>
    <n v="2"/>
    <n v="7990"/>
    <n v="0"/>
    <n v="7990"/>
  </r>
  <r>
    <x v="17"/>
    <x v="0"/>
    <x v="2"/>
    <n v="2822.8995746099999"/>
    <n v="0"/>
    <n v="537.33549000000005"/>
    <n v="0"/>
    <n v="0"/>
    <n v="3360.2350646099999"/>
    <n v="3"/>
    <n v="7990"/>
    <n v="0"/>
    <n v="7990"/>
  </r>
  <r>
    <x v="17"/>
    <x v="0"/>
    <x v="3"/>
    <n v="2681.5381079999997"/>
    <n v="0"/>
    <n v="537.33549000000005"/>
    <n v="0"/>
    <n v="0"/>
    <n v="3218.8735979999997"/>
    <n v="4"/>
    <n v="7990"/>
    <n v="0"/>
    <n v="7990"/>
  </r>
  <r>
    <x v="17"/>
    <x v="0"/>
    <x v="4"/>
    <m/>
    <n v="0"/>
    <n v="69.333611612903226"/>
    <n v="0"/>
    <n v="0"/>
    <n v="69.333611612903226"/>
    <n v="5"/>
    <n v="1030.9677419354839"/>
    <n v="0"/>
    <n v="1030.9677419354839"/>
  </r>
  <r>
    <x v="17"/>
    <x v="0"/>
    <x v="5"/>
    <m/>
    <n v="0"/>
    <n v="0"/>
    <n v="0"/>
    <n v="0"/>
    <n v="0"/>
    <n v="6"/>
    <n v="0"/>
    <n v="0"/>
    <n v="0"/>
  </r>
  <r>
    <x v="17"/>
    <x v="0"/>
    <x v="6"/>
    <m/>
    <n v="0"/>
    <n v="0"/>
    <n v="0"/>
    <n v="0"/>
    <n v="0"/>
    <n v="7"/>
    <n v="0"/>
    <n v="0"/>
    <n v="0"/>
  </r>
  <r>
    <x v="17"/>
    <x v="0"/>
    <x v="7"/>
    <m/>
    <n v="0"/>
    <n v="0"/>
    <n v="0"/>
    <n v="0"/>
    <n v="0"/>
    <n v="8"/>
    <n v="0"/>
    <n v="0"/>
    <n v="0"/>
  </r>
  <r>
    <x v="17"/>
    <x v="0"/>
    <x v="8"/>
    <m/>
    <n v="0"/>
    <n v="89.555914999999999"/>
    <n v="0"/>
    <n v="0"/>
    <n v="89.555914999999999"/>
    <n v="9"/>
    <n v="1331.6666666666665"/>
    <n v="0"/>
    <n v="1331.6666666666665"/>
  </r>
  <r>
    <x v="17"/>
    <x v="0"/>
    <x v="9"/>
    <n v="2724.3101100000003"/>
    <n v="0"/>
    <n v="537.33549000000005"/>
    <n v="0"/>
    <n v="0"/>
    <n v="3261.6456000000003"/>
    <n v="10"/>
    <n v="7990"/>
    <n v="0"/>
    <n v="7990"/>
  </r>
  <r>
    <x v="17"/>
    <x v="0"/>
    <x v="10"/>
    <n v="2852.6261160000004"/>
    <n v="0"/>
    <n v="537.33549000000005"/>
    <n v="0"/>
    <n v="0"/>
    <n v="3389.9616060000003"/>
    <n v="11"/>
    <n v="7990"/>
    <n v="0"/>
    <n v="7990"/>
  </r>
  <r>
    <x v="17"/>
    <x v="0"/>
    <x v="11"/>
    <n v="2895.3981180000001"/>
    <n v="0"/>
    <n v="537.33549000000005"/>
    <n v="0"/>
    <n v="0"/>
    <n v="3432.733608"/>
    <n v="12"/>
    <n v="7990"/>
    <n v="0"/>
    <n v="7990"/>
  </r>
  <r>
    <x v="17"/>
    <x v="6"/>
    <x v="0"/>
    <n v="148.02099999999999"/>
    <n v="0"/>
    <n v="9.2683446204122681"/>
    <n v="0"/>
    <n v="9.1869999999999994"/>
    <n v="166.47634462041228"/>
    <n v="1"/>
    <n v="148.84364002011063"/>
    <n v="0"/>
    <n v="148.84364002011063"/>
  </r>
  <r>
    <x v="17"/>
    <x v="6"/>
    <x v="1"/>
    <n v="165.96700000000001"/>
    <n v="0"/>
    <n v="8.3714080442433385"/>
    <n v="0"/>
    <n v="10.1"/>
    <n v="184.43840804424335"/>
    <n v="2"/>
    <n v="134.43941679235797"/>
    <n v="0"/>
    <n v="134.43941679235797"/>
  </r>
  <r>
    <x v="17"/>
    <x v="6"/>
    <x v="2"/>
    <n v="110.726"/>
    <n v="0"/>
    <n v="9.2683446204122681"/>
    <n v="0"/>
    <n v="6.7460000000000004"/>
    <n v="126.74034462041226"/>
    <n v="3"/>
    <n v="148.84364002011063"/>
    <n v="0"/>
    <n v="148.84364002011063"/>
  </r>
  <r>
    <x v="17"/>
    <x v="6"/>
    <x v="3"/>
    <n v="93.745000000000005"/>
    <n v="0"/>
    <n v="8.969365761689291"/>
    <n v="0"/>
    <n v="5.6970000000000001"/>
    <n v="108.4113657616893"/>
    <n v="4"/>
    <n v="144.04223227752641"/>
    <n v="0"/>
    <n v="144.04223227752641"/>
  </r>
  <r>
    <x v="17"/>
    <x v="6"/>
    <x v="4"/>
    <m/>
    <m/>
    <n v="1.1959154348919054"/>
    <n v="0"/>
    <m/>
    <n v="1.1959154348919054"/>
    <n v="5"/>
    <n v="19.205630970336852"/>
    <n v="0"/>
    <n v="19.205630970336852"/>
  </r>
  <r>
    <x v="17"/>
    <x v="6"/>
    <x v="8"/>
    <m/>
    <m/>
    <n v="1.4948942936148821"/>
    <n v="0"/>
    <m/>
    <n v="1.4948942936148821"/>
    <n v="9"/>
    <n v="24.007038712921069"/>
    <n v="0"/>
    <n v="24.007038712921069"/>
  </r>
  <r>
    <x v="17"/>
    <x v="6"/>
    <x v="9"/>
    <n v="42.036999999999999"/>
    <n v="0"/>
    <n v="9.2683446204122681"/>
    <n v="0"/>
    <n v="2.9140000000000001"/>
    <n v="54.219344620412272"/>
    <n v="10"/>
    <n v="148.84364002011063"/>
    <n v="0"/>
    <n v="148.84364002011063"/>
  </r>
  <r>
    <x v="17"/>
    <x v="6"/>
    <x v="10"/>
    <n v="108.65"/>
    <n v="0"/>
    <n v="8.969365761689291"/>
    <n v="0"/>
    <n v="6.665"/>
    <n v="124.2843657616893"/>
    <n v="11"/>
    <n v="144.04223227752641"/>
    <n v="0"/>
    <n v="144.04223227752641"/>
  </r>
  <r>
    <x v="17"/>
    <x v="6"/>
    <x v="11"/>
    <n v="176.173"/>
    <n v="0"/>
    <n v="9.2683446204122681"/>
    <n v="0"/>
    <n v="12.738"/>
    <n v="198.17934462041228"/>
    <n v="12"/>
    <n v="148.84364002011063"/>
    <n v="0"/>
    <n v="148.84364002011063"/>
  </r>
  <r>
    <x v="17"/>
    <x v="1"/>
    <x v="0"/>
    <n v="32.576000000000001"/>
    <n v="0"/>
    <n v="0"/>
    <n v="0"/>
    <n v="3.258"/>
    <n v="35.834000000000003"/>
    <n v="1"/>
    <n v="0"/>
    <n v="0"/>
    <n v="0"/>
  </r>
  <r>
    <x v="17"/>
    <x v="1"/>
    <x v="1"/>
    <n v="28.315999999999999"/>
    <n v="0"/>
    <n v="0"/>
    <n v="0"/>
    <n v="2.8319999999999999"/>
    <n v="31.148"/>
    <n v="2"/>
    <n v="0"/>
    <n v="0"/>
    <n v="0"/>
  </r>
  <r>
    <x v="17"/>
    <x v="1"/>
    <x v="2"/>
    <n v="25.632000000000001"/>
    <n v="0"/>
    <n v="0"/>
    <n v="0"/>
    <n v="2.5630000000000002"/>
    <n v="28.195"/>
    <n v="3"/>
    <n v="0"/>
    <n v="0"/>
    <n v="0"/>
  </r>
  <r>
    <x v="17"/>
    <x v="1"/>
    <x v="3"/>
    <n v="16.108000000000001"/>
    <n v="0"/>
    <n v="0"/>
    <n v="0"/>
    <n v="1.611"/>
    <n v="17.719000000000001"/>
    <n v="4"/>
    <n v="0"/>
    <n v="0"/>
    <n v="0"/>
  </r>
  <r>
    <x v="17"/>
    <x v="1"/>
    <x v="4"/>
    <m/>
    <m/>
    <n v="0"/>
    <n v="0"/>
    <m/>
    <n v="0"/>
    <n v="5"/>
    <n v="0"/>
    <n v="0"/>
    <n v="0"/>
  </r>
  <r>
    <x v="17"/>
    <x v="1"/>
    <x v="8"/>
    <m/>
    <m/>
    <n v="0"/>
    <n v="0"/>
    <m/>
    <n v="0"/>
    <n v="9"/>
    <n v="0"/>
    <n v="0"/>
    <n v="0"/>
  </r>
  <r>
    <x v="17"/>
    <x v="1"/>
    <x v="9"/>
    <n v="16.952000000000002"/>
    <n v="0"/>
    <n v="0"/>
    <n v="0"/>
    <n v="1.6950000000000001"/>
    <n v="18.647000000000002"/>
    <n v="10"/>
    <n v="0"/>
    <n v="0"/>
    <n v="0"/>
  </r>
  <r>
    <x v="17"/>
    <x v="1"/>
    <x v="10"/>
    <n v="22.927"/>
    <n v="0"/>
    <n v="0"/>
    <n v="0"/>
    <n v="2.2930000000000001"/>
    <n v="25.22"/>
    <n v="11"/>
    <n v="0"/>
    <n v="0"/>
    <n v="0"/>
  </r>
  <r>
    <x v="17"/>
    <x v="1"/>
    <x v="11"/>
    <n v="29.206"/>
    <n v="0"/>
    <n v="0"/>
    <n v="0"/>
    <n v="2.9209999999999998"/>
    <n v="32.127000000000002"/>
    <n v="12"/>
    <n v="0"/>
    <n v="0"/>
    <n v="0"/>
  </r>
  <r>
    <x v="17"/>
    <x v="3"/>
    <x v="0"/>
    <n v="623"/>
    <n v="0.53"/>
    <n v="6.318989415088069"/>
    <n v="0"/>
    <n v="78.771000000000001"/>
    <n v="708.61998941508796"/>
    <n v="1"/>
    <n v="101.47889664340312"/>
    <n v="0"/>
    <n v="101.47889664340312"/>
  </r>
  <r>
    <x v="17"/>
    <x v="3"/>
    <x v="1"/>
    <n v="593"/>
    <n v="0.45900000000000002"/>
    <n v="5.7074743104021266"/>
    <n v="0"/>
    <n v="64.379000000000005"/>
    <n v="663.54547431040214"/>
    <n v="2"/>
    <n v="91.658358258557655"/>
    <n v="0"/>
    <n v="91.658358258557655"/>
  </r>
  <r>
    <x v="17"/>
    <x v="3"/>
    <x v="2"/>
    <n v="503.57"/>
    <n v="0.40899999999999997"/>
    <n v="6.318989415088069"/>
    <n v="0"/>
    <n v="54.039000000000001"/>
    <n v="564.33698941508806"/>
    <n v="3"/>
    <n v="101.47889664340312"/>
    <n v="0"/>
    <n v="101.47889664340312"/>
  </r>
  <r>
    <x v="17"/>
    <x v="3"/>
    <x v="3"/>
    <n v="301.18973"/>
    <n v="0.245"/>
    <n v="6.1151510468594212"/>
    <n v="0"/>
    <n v="31.623000000000001"/>
    <n v="339.1728810468594"/>
    <n v="4"/>
    <n v="98.20538384845463"/>
    <n v="0"/>
    <n v="98.20538384845463"/>
  </r>
  <r>
    <x v="17"/>
    <x v="3"/>
    <x v="4"/>
    <m/>
    <m/>
    <n v="0.81535347291458948"/>
    <n v="0"/>
    <m/>
    <n v="0.81535347291458948"/>
    <n v="5"/>
    <n v="13.094051179793951"/>
    <n v="0"/>
    <n v="13.094051179793951"/>
  </r>
  <r>
    <x v="17"/>
    <x v="3"/>
    <x v="5"/>
    <m/>
    <m/>
    <n v="0"/>
    <m/>
    <m/>
    <n v="0"/>
    <n v="6"/>
    <m/>
    <m/>
    <n v="0"/>
  </r>
  <r>
    <x v="17"/>
    <x v="3"/>
    <x v="6"/>
    <m/>
    <m/>
    <n v="0"/>
    <m/>
    <m/>
    <n v="0"/>
    <n v="7"/>
    <m/>
    <m/>
    <n v="0"/>
  </r>
  <r>
    <x v="17"/>
    <x v="3"/>
    <x v="7"/>
    <m/>
    <m/>
    <n v="0"/>
    <m/>
    <m/>
    <n v="0"/>
    <n v="8"/>
    <m/>
    <m/>
    <n v="0"/>
  </r>
  <r>
    <x v="17"/>
    <x v="3"/>
    <x v="8"/>
    <m/>
    <m/>
    <n v="1.0191918411432368"/>
    <n v="0"/>
    <m/>
    <n v="1.0191918411432368"/>
    <n v="9"/>
    <n v="16.367563974742438"/>
    <n v="0"/>
    <n v="16.367563974742438"/>
  </r>
  <r>
    <x v="17"/>
    <x v="3"/>
    <x v="9"/>
    <n v="243"/>
    <n v="0.18"/>
    <n v="6.318989415088069"/>
    <n v="0"/>
    <n v="14.576000000000001"/>
    <n v="264.07498941508811"/>
    <n v="10"/>
    <n v="101.47889664340312"/>
    <n v="0"/>
    <n v="101.47889664340312"/>
  </r>
  <r>
    <x v="17"/>
    <x v="3"/>
    <x v="10"/>
    <n v="403"/>
    <n v="0.36299999999999999"/>
    <n v="6.1151510468594212"/>
    <n v="0"/>
    <n v="44.863900000000001"/>
    <n v="454.34205104685941"/>
    <n v="11"/>
    <n v="98.20538384845463"/>
    <n v="0"/>
    <n v="98.20538384845463"/>
  </r>
  <r>
    <x v="17"/>
    <x v="3"/>
    <x v="11"/>
    <n v="573"/>
    <n v="0.47099999999999997"/>
    <n v="6.318989415088069"/>
    <n v="0"/>
    <n v="62.132999999999996"/>
    <n v="641.92298941508807"/>
    <n v="12"/>
    <n v="101.47889664340312"/>
    <n v="0"/>
    <n v="101.47889664340312"/>
  </r>
  <r>
    <x v="17"/>
    <x v="4"/>
    <x v="0"/>
    <n v="1.38"/>
    <n v="0"/>
    <n v="12.140898275"/>
    <n v="0"/>
    <n v="0"/>
    <n v="13.520898275"/>
    <n v="1"/>
    <n v="194.97499999999999"/>
    <n v="0"/>
    <n v="194.97499999999999"/>
  </r>
  <r>
    <x v="17"/>
    <x v="4"/>
    <x v="1"/>
    <n v="1.1910000000000001"/>
    <n v="0"/>
    <n v="12.140898275"/>
    <n v="0"/>
    <n v="0"/>
    <n v="13.331898275"/>
    <n v="2"/>
    <n v="194.97499999999999"/>
    <n v="0"/>
    <n v="194.97499999999999"/>
  </r>
  <r>
    <x v="17"/>
    <x v="4"/>
    <x v="2"/>
    <n v="1.0309999999999999"/>
    <n v="0"/>
    <n v="12.140898275"/>
    <n v="0"/>
    <n v="0"/>
    <n v="13.171898275"/>
    <n v="3"/>
    <n v="194.97499999999999"/>
    <n v="0"/>
    <n v="194.97499999999999"/>
  </r>
  <r>
    <x v="17"/>
    <x v="4"/>
    <x v="3"/>
    <n v="1.42"/>
    <n v="0"/>
    <n v="12.140898275"/>
    <n v="0"/>
    <n v="0"/>
    <n v="13.560898275"/>
    <n v="4"/>
    <n v="194.97499999999999"/>
    <n v="0"/>
    <n v="194.97499999999999"/>
  </r>
  <r>
    <x v="17"/>
    <x v="4"/>
    <x v="4"/>
    <m/>
    <m/>
    <n v="12.140898275"/>
    <n v="0"/>
    <m/>
    <n v="12.140898275"/>
    <n v="5"/>
    <n v="194.97499999999999"/>
    <n v="0"/>
    <n v="194.97499999999999"/>
  </r>
  <r>
    <x v="17"/>
    <x v="4"/>
    <x v="8"/>
    <m/>
    <m/>
    <n v="12.140898275"/>
    <n v="0"/>
    <m/>
    <n v="12.140898275"/>
    <n v="9"/>
    <n v="194.97499999999999"/>
    <n v="0"/>
    <n v="194.97499999999999"/>
  </r>
  <r>
    <x v="17"/>
    <x v="4"/>
    <x v="9"/>
    <n v="0.59499999999999997"/>
    <n v="0"/>
    <n v="12.140898275"/>
    <n v="0"/>
    <n v="0"/>
    <n v="12.735898275"/>
    <n v="10"/>
    <n v="194.97499999999999"/>
    <n v="0"/>
    <n v="194.97499999999999"/>
  </r>
  <r>
    <x v="17"/>
    <x v="4"/>
    <x v="10"/>
    <n v="0.90400000000000003"/>
    <n v="0"/>
    <n v="12.140898275"/>
    <n v="0"/>
    <n v="0"/>
    <n v="13.044898275"/>
    <n v="11"/>
    <n v="194.97499999999999"/>
    <n v="0"/>
    <n v="194.97499999999999"/>
  </r>
  <r>
    <x v="17"/>
    <x v="4"/>
    <x v="11"/>
    <n v="1.2110000000000001"/>
    <n v="0"/>
    <n v="12.140898275"/>
    <n v="0"/>
    <n v="0"/>
    <n v="13.351898275"/>
    <n v="12"/>
    <n v="194.97499999999999"/>
    <n v="0"/>
    <n v="194.97499999999999"/>
  </r>
  <r>
    <x v="18"/>
    <x v="6"/>
    <x v="0"/>
    <n v="79.824999999999989"/>
    <n v="0"/>
    <n v="30.908463529999999"/>
    <n v="0"/>
    <n v="0"/>
    <n v="110.73346352999999"/>
    <n v="1"/>
    <n v="496.37"/>
    <n v="0"/>
    <n v="496.37"/>
  </r>
  <r>
    <x v="18"/>
    <x v="6"/>
    <x v="1"/>
    <n v="76.563999999999993"/>
    <n v="0"/>
    <n v="30.908463529999999"/>
    <n v="0"/>
    <n v="0"/>
    <n v="107.47246353"/>
    <n v="2"/>
    <n v="496.37"/>
    <n v="0"/>
    <n v="496.37"/>
  </r>
  <r>
    <x v="18"/>
    <x v="6"/>
    <x v="2"/>
    <n v="61.722000000000001"/>
    <n v="0"/>
    <n v="30.908463529999999"/>
    <n v="0"/>
    <n v="0"/>
    <n v="92.63046353"/>
    <n v="3"/>
    <n v="496.37"/>
    <n v="0"/>
    <n v="496.37"/>
  </r>
  <r>
    <x v="18"/>
    <x v="6"/>
    <x v="3"/>
    <n v="45.558999999999997"/>
    <n v="0"/>
    <n v="30.908463529999999"/>
    <n v="0"/>
    <n v="0"/>
    <n v="76.467463530000003"/>
    <n v="4"/>
    <n v="496.37"/>
    <n v="0"/>
    <n v="496.37"/>
  </r>
  <r>
    <x v="18"/>
    <x v="6"/>
    <x v="4"/>
    <m/>
    <m/>
    <n v="30.908463529999999"/>
    <n v="0"/>
    <m/>
    <n v="30.908463529999999"/>
    <n v="5"/>
    <n v="496.37"/>
    <n v="0"/>
    <n v="496.37"/>
  </r>
  <r>
    <x v="18"/>
    <x v="6"/>
    <x v="5"/>
    <m/>
    <m/>
    <n v="30.908463529999999"/>
    <n v="0"/>
    <m/>
    <n v="30.908463529999999"/>
    <n v="6"/>
    <n v="496.37"/>
    <n v="0"/>
    <n v="496.37"/>
  </r>
  <r>
    <x v="18"/>
    <x v="6"/>
    <x v="6"/>
    <m/>
    <m/>
    <n v="30.908463529999999"/>
    <n v="0"/>
    <m/>
    <n v="30.908463529999999"/>
    <n v="7"/>
    <n v="496.37"/>
    <n v="0"/>
    <n v="496.37"/>
  </r>
  <r>
    <x v="18"/>
    <x v="6"/>
    <x v="7"/>
    <m/>
    <m/>
    <n v="16.949802580967742"/>
    <n v="0"/>
    <m/>
    <n v="16.949802580967742"/>
    <n v="8"/>
    <n v="272.20290322580644"/>
    <n v="0"/>
    <n v="272.20290322580644"/>
  </r>
  <r>
    <x v="18"/>
    <x v="6"/>
    <x v="8"/>
    <m/>
    <m/>
    <n v="30.908463529999999"/>
    <n v="0"/>
    <m/>
    <n v="30.908463529999999"/>
    <n v="9"/>
    <n v="496.37"/>
    <n v="0"/>
    <n v="496.37"/>
  </r>
  <r>
    <x v="18"/>
    <x v="6"/>
    <x v="9"/>
    <n v="43.6"/>
    <n v="0"/>
    <n v="30.908463529999999"/>
    <n v="0"/>
    <n v="0"/>
    <n v="74.50846353"/>
    <n v="10"/>
    <n v="496.37"/>
    <n v="0"/>
    <n v="496.37"/>
  </r>
  <r>
    <x v="18"/>
    <x v="6"/>
    <x v="10"/>
    <n v="56.884999999999998"/>
    <n v="0"/>
    <n v="30.908463529999999"/>
    <n v="0"/>
    <n v="0"/>
    <n v="87.793463529999997"/>
    <n v="11"/>
    <n v="496.37"/>
    <n v="0"/>
    <n v="496.37"/>
  </r>
  <r>
    <x v="18"/>
    <x v="6"/>
    <x v="11"/>
    <n v="62.439999999999991"/>
    <n v="0"/>
    <n v="30.908463529999999"/>
    <n v="0"/>
    <n v="0"/>
    <n v="93.348463529999989"/>
    <n v="12"/>
    <n v="496.37"/>
    <n v="0"/>
    <n v="496.37"/>
  </r>
  <r>
    <x v="19"/>
    <x v="0"/>
    <x v="0"/>
    <n v="26.058689999999999"/>
    <n v="0"/>
    <n v="0"/>
    <n v="0"/>
    <n v="0"/>
    <n v="26.058689999999999"/>
    <n v="1"/>
    <n v="0"/>
    <n v="0"/>
    <n v="0"/>
  </r>
  <r>
    <x v="19"/>
    <x v="0"/>
    <x v="1"/>
    <n v="26.058689999999999"/>
    <n v="0"/>
    <n v="0"/>
    <n v="0"/>
    <n v="0"/>
    <n v="26.058689999999999"/>
    <n v="2"/>
    <n v="0"/>
    <n v="0"/>
    <n v="0"/>
  </r>
  <r>
    <x v="19"/>
    <x v="0"/>
    <x v="2"/>
    <n v="26.058689999999999"/>
    <n v="0"/>
    <n v="0"/>
    <n v="0"/>
    <n v="0"/>
    <n v="26.058689999999999"/>
    <n v="3"/>
    <n v="0"/>
    <n v="0"/>
    <n v="0"/>
  </r>
  <r>
    <x v="19"/>
    <x v="0"/>
    <x v="3"/>
    <n v="26.058689999999999"/>
    <n v="0"/>
    <n v="0"/>
    <n v="0"/>
    <n v="0"/>
    <n v="26.058689999999999"/>
    <n v="4"/>
    <n v="0"/>
    <n v="0"/>
    <n v="0"/>
  </r>
  <r>
    <x v="19"/>
    <x v="0"/>
    <x v="4"/>
    <m/>
    <n v="0"/>
    <n v="0"/>
    <n v="0"/>
    <n v="0"/>
    <n v="0"/>
    <n v="5"/>
    <n v="0"/>
    <n v="0"/>
    <n v="0"/>
  </r>
  <r>
    <x v="19"/>
    <x v="0"/>
    <x v="5"/>
    <m/>
    <n v="0"/>
    <n v="0"/>
    <n v="0"/>
    <n v="0"/>
    <n v="0"/>
    <n v="6"/>
    <n v="0"/>
    <n v="0"/>
    <n v="0"/>
  </r>
  <r>
    <x v="19"/>
    <x v="0"/>
    <x v="6"/>
    <m/>
    <n v="0"/>
    <n v="0"/>
    <n v="0"/>
    <n v="0"/>
    <n v="0"/>
    <n v="7"/>
    <n v="0"/>
    <n v="0"/>
    <n v="0"/>
  </r>
  <r>
    <x v="19"/>
    <x v="0"/>
    <x v="7"/>
    <m/>
    <n v="0"/>
    <n v="0"/>
    <n v="0"/>
    <n v="0"/>
    <n v="0"/>
    <n v="8"/>
    <n v="0"/>
    <n v="0"/>
    <n v="0"/>
  </r>
  <r>
    <x v="19"/>
    <x v="0"/>
    <x v="8"/>
    <m/>
    <n v="0"/>
    <n v="0"/>
    <n v="0"/>
    <n v="0"/>
    <n v="0"/>
    <n v="9"/>
    <n v="0"/>
    <n v="0"/>
    <n v="0"/>
  </r>
  <r>
    <x v="19"/>
    <x v="0"/>
    <x v="9"/>
    <n v="26.058689999999999"/>
    <n v="0"/>
    <n v="0"/>
    <n v="0"/>
    <n v="0"/>
    <n v="26.058689999999999"/>
    <n v="10"/>
    <n v="0"/>
    <n v="0"/>
    <n v="0"/>
  </r>
  <r>
    <x v="19"/>
    <x v="0"/>
    <x v="10"/>
    <n v="26.058689999999999"/>
    <n v="0"/>
    <n v="0"/>
    <n v="0"/>
    <n v="0"/>
    <n v="26.058689999999999"/>
    <n v="11"/>
    <n v="0"/>
    <n v="0"/>
    <n v="0"/>
  </r>
  <r>
    <x v="19"/>
    <x v="0"/>
    <x v="11"/>
    <n v="26.058689999999999"/>
    <n v="0"/>
    <n v="0"/>
    <n v="0"/>
    <n v="0"/>
    <n v="26.058689999999999"/>
    <n v="12"/>
    <n v="0"/>
    <n v="0"/>
    <n v="0"/>
  </r>
  <r>
    <x v="19"/>
    <x v="3"/>
    <x v="0"/>
    <n v="35.18"/>
    <n v="0"/>
    <n v="0"/>
    <n v="0"/>
    <n v="2.9239999999999999"/>
    <n v="38.103999999999999"/>
    <n v="1"/>
    <n v="0"/>
    <n v="0"/>
    <n v="0"/>
  </r>
  <r>
    <x v="19"/>
    <x v="3"/>
    <x v="1"/>
    <n v="31.18"/>
    <n v="0"/>
    <n v="0"/>
    <n v="0"/>
    <n v="2.5219999999999998"/>
    <n v="33.701999999999998"/>
    <n v="2"/>
    <n v="0"/>
    <n v="0"/>
    <n v="0"/>
  </r>
  <r>
    <x v="19"/>
    <x v="3"/>
    <x v="2"/>
    <n v="27.18"/>
    <n v="0"/>
    <n v="0"/>
    <n v="0"/>
    <n v="2.1850000000000001"/>
    <n v="29.364999999999998"/>
    <n v="3"/>
    <n v="0"/>
    <n v="0"/>
    <n v="0"/>
  </r>
  <r>
    <x v="19"/>
    <x v="3"/>
    <x v="3"/>
    <n v="15.18"/>
    <n v="0"/>
    <n v="0"/>
    <n v="0"/>
    <n v="0.9"/>
    <n v="16.079999999999998"/>
    <n v="4"/>
    <n v="0"/>
    <n v="0"/>
    <n v="0"/>
  </r>
  <r>
    <x v="19"/>
    <x v="3"/>
    <x v="4"/>
    <m/>
    <m/>
    <n v="0"/>
    <n v="0"/>
    <m/>
    <n v="0"/>
    <n v="5"/>
    <n v="0"/>
    <n v="0"/>
    <n v="0"/>
  </r>
  <r>
    <x v="19"/>
    <x v="3"/>
    <x v="8"/>
    <m/>
    <m/>
    <n v="0"/>
    <n v="0"/>
    <m/>
    <n v="0"/>
    <n v="9"/>
    <n v="0"/>
    <n v="0"/>
    <n v="0"/>
  </r>
  <r>
    <x v="19"/>
    <x v="3"/>
    <x v="9"/>
    <n v="18.78"/>
    <n v="0"/>
    <n v="0"/>
    <n v="0"/>
    <n v="1.2609999999999999"/>
    <n v="20.041"/>
    <n v="10"/>
    <n v="0"/>
    <n v="0"/>
    <n v="0"/>
  </r>
  <r>
    <x v="19"/>
    <x v="3"/>
    <x v="10"/>
    <n v="25.28"/>
    <n v="0"/>
    <n v="0"/>
    <n v="0"/>
    <n v="1.9139999999999999"/>
    <n v="27.194000000000003"/>
    <n v="11"/>
    <n v="0"/>
    <n v="0"/>
    <n v="0"/>
  </r>
  <r>
    <x v="19"/>
    <x v="3"/>
    <x v="11"/>
    <n v="31.78"/>
    <n v="0"/>
    <n v="0"/>
    <n v="0"/>
    <n v="2.5649999999999999"/>
    <n v="34.344999999999999"/>
    <n v="12"/>
    <n v="0"/>
    <n v="0"/>
    <n v="0"/>
  </r>
  <r>
    <x v="20"/>
    <x v="0"/>
    <x v="0"/>
    <n v="125.34425400000001"/>
    <n v="0"/>
    <n v="0"/>
    <n v="0"/>
    <n v="0"/>
    <n v="125.34425400000001"/>
    <n v="1"/>
    <m/>
    <n v="0"/>
    <n v="0"/>
  </r>
  <r>
    <x v="20"/>
    <x v="0"/>
    <x v="1"/>
    <n v="125.34425400000001"/>
    <n v="0"/>
    <n v="0"/>
    <n v="0"/>
    <n v="0"/>
    <n v="125.34425400000001"/>
    <n v="2"/>
    <m/>
    <n v="0"/>
    <n v="0"/>
  </r>
  <r>
    <x v="20"/>
    <x v="0"/>
    <x v="2"/>
    <n v="125.34425400000001"/>
    <n v="0"/>
    <n v="0"/>
    <n v="0"/>
    <n v="0"/>
    <n v="125.34425400000001"/>
    <n v="3"/>
    <m/>
    <n v="0"/>
    <n v="0"/>
  </r>
  <r>
    <x v="20"/>
    <x v="0"/>
    <x v="3"/>
    <n v="125.34425400000001"/>
    <n v="0"/>
    <n v="0"/>
    <n v="0"/>
    <n v="0"/>
    <n v="125.34425400000001"/>
    <n v="4"/>
    <m/>
    <n v="0"/>
    <n v="0"/>
  </r>
  <r>
    <x v="20"/>
    <x v="0"/>
    <x v="4"/>
    <m/>
    <n v="0"/>
    <n v="0"/>
    <n v="0"/>
    <n v="0"/>
    <n v="0"/>
    <n v="5"/>
    <m/>
    <n v="0"/>
    <n v="0"/>
  </r>
  <r>
    <x v="20"/>
    <x v="0"/>
    <x v="5"/>
    <m/>
    <n v="0"/>
    <n v="0"/>
    <n v="0"/>
    <n v="0"/>
    <n v="0"/>
    <n v="6"/>
    <m/>
    <n v="0"/>
    <n v="0"/>
  </r>
  <r>
    <x v="20"/>
    <x v="0"/>
    <x v="6"/>
    <m/>
    <n v="0"/>
    <n v="0"/>
    <n v="0"/>
    <n v="0"/>
    <n v="0"/>
    <n v="7"/>
    <m/>
    <n v="0"/>
    <n v="0"/>
  </r>
  <r>
    <x v="20"/>
    <x v="0"/>
    <x v="7"/>
    <m/>
    <n v="0"/>
    <n v="0"/>
    <n v="0"/>
    <n v="0"/>
    <n v="0"/>
    <n v="8"/>
    <m/>
    <n v="0"/>
    <n v="0"/>
  </r>
  <r>
    <x v="20"/>
    <x v="0"/>
    <x v="8"/>
    <m/>
    <n v="0"/>
    <n v="0"/>
    <n v="0"/>
    <n v="0"/>
    <n v="0"/>
    <n v="9"/>
    <m/>
    <n v="0"/>
    <n v="0"/>
  </r>
  <r>
    <x v="20"/>
    <x v="0"/>
    <x v="9"/>
    <n v="125.34425400000001"/>
    <n v="0"/>
    <n v="0"/>
    <n v="0"/>
    <n v="0"/>
    <n v="125.34425400000001"/>
    <n v="10"/>
    <m/>
    <n v="0"/>
    <n v="0"/>
  </r>
  <r>
    <x v="20"/>
    <x v="0"/>
    <x v="10"/>
    <n v="125.34425400000001"/>
    <n v="0"/>
    <n v="0"/>
    <n v="0"/>
    <n v="0"/>
    <n v="125.34425400000001"/>
    <n v="11"/>
    <m/>
    <n v="0"/>
    <n v="0"/>
  </r>
  <r>
    <x v="20"/>
    <x v="0"/>
    <x v="11"/>
    <n v="125.34425400000001"/>
    <n v="0"/>
    <n v="0"/>
    <n v="0"/>
    <n v="0"/>
    <n v="125.34425400000001"/>
    <n v="12"/>
    <n v="0"/>
    <n v="0"/>
    <n v="0"/>
  </r>
  <r>
    <x v="20"/>
    <x v="0"/>
    <x v="0"/>
    <n v="406.44899239999995"/>
    <n v="0"/>
    <n v="55.09201920000001"/>
    <n v="0"/>
    <n v="0"/>
    <n v="461.54101159999993"/>
    <n v="1"/>
    <n v="819.2"/>
    <n v="0"/>
    <n v="819.2"/>
  </r>
  <r>
    <x v="20"/>
    <x v="0"/>
    <x v="1"/>
    <n v="400.34720908999998"/>
    <n v="0"/>
    <n v="55.09201920000001"/>
    <n v="0"/>
    <n v="0"/>
    <n v="455.43922828999996"/>
    <n v="2"/>
    <n v="819.2"/>
    <n v="0"/>
    <n v="819.2"/>
  </r>
  <r>
    <x v="20"/>
    <x v="0"/>
    <x v="2"/>
    <n v="398.37916912099996"/>
    <n v="0"/>
    <n v="55.09201920000001"/>
    <n v="0"/>
    <n v="0"/>
    <n v="453.471188321"/>
    <n v="3"/>
    <n v="819.2"/>
    <n v="0"/>
    <n v="819.2"/>
  </r>
  <r>
    <x v="20"/>
    <x v="0"/>
    <x v="3"/>
    <n v="392.69849479999999"/>
    <n v="0"/>
    <n v="55.09201920000001"/>
    <n v="0"/>
    <n v="0"/>
    <n v="447.79051400000003"/>
    <n v="4"/>
    <n v="819.2"/>
    <n v="0"/>
    <n v="819.2"/>
  </r>
  <r>
    <x v="20"/>
    <x v="0"/>
    <x v="4"/>
    <m/>
    <n v="0"/>
    <n v="55.09201920000001"/>
    <n v="0"/>
    <n v="0"/>
    <n v="55.09201920000001"/>
    <n v="5"/>
    <n v="819.2"/>
    <n v="0"/>
    <n v="819.2"/>
  </r>
  <r>
    <x v="20"/>
    <x v="0"/>
    <x v="5"/>
    <m/>
    <n v="0"/>
    <n v="55.09201920000001"/>
    <n v="0"/>
    <n v="0"/>
    <n v="55.09201920000001"/>
    <n v="6"/>
    <n v="819.2"/>
    <n v="0"/>
    <n v="819.2"/>
  </r>
  <r>
    <x v="20"/>
    <x v="0"/>
    <x v="6"/>
    <m/>
    <n v="0"/>
    <n v="32.519134274516134"/>
    <n v="0"/>
    <n v="0"/>
    <n v="32.519134274516134"/>
    <n v="7"/>
    <n v="483.54870967741937"/>
    <n v="0"/>
    <n v="483.54870967741937"/>
  </r>
  <r>
    <x v="20"/>
    <x v="0"/>
    <x v="7"/>
    <m/>
    <n v="0"/>
    <n v="55.09201920000001"/>
    <n v="0"/>
    <n v="0"/>
    <n v="55.09201920000001"/>
    <n v="8"/>
    <n v="819.2"/>
    <n v="0"/>
    <n v="819.2"/>
  </r>
  <r>
    <x v="20"/>
    <x v="0"/>
    <x v="8"/>
    <m/>
    <n v="0"/>
    <n v="55.09201920000001"/>
    <n v="0"/>
    <n v="0"/>
    <n v="55.09201920000001"/>
    <n v="9"/>
    <n v="819.2"/>
    <n v="0"/>
    <n v="819.2"/>
  </r>
  <r>
    <x v="20"/>
    <x v="0"/>
    <x v="9"/>
    <n v="390.97968259999999"/>
    <n v="0"/>
    <n v="55.09201920000001"/>
    <n v="0"/>
    <n v="0"/>
    <n v="446.07170180000003"/>
    <n v="10"/>
    <n v="819.2"/>
    <n v="0"/>
    <n v="819.2"/>
  </r>
  <r>
    <x v="20"/>
    <x v="0"/>
    <x v="10"/>
    <n v="395.19077248999997"/>
    <n v="0"/>
    <n v="55.09201920000001"/>
    <n v="0"/>
    <n v="0"/>
    <n v="450.28279168999995"/>
    <n v="11"/>
    <n v="819.2"/>
    <n v="0"/>
    <n v="819.2"/>
  </r>
  <r>
    <x v="20"/>
    <x v="0"/>
    <x v="11"/>
    <n v="396.99552529999994"/>
    <n v="0"/>
    <n v="55.09201920000001"/>
    <n v="0"/>
    <n v="0"/>
    <n v="452.08754449999992"/>
    <n v="12"/>
    <n v="819.2"/>
    <n v="0"/>
    <n v="819.2"/>
  </r>
  <r>
    <x v="20"/>
    <x v="1"/>
    <x v="0"/>
    <n v="0.60299999999999998"/>
    <n v="0"/>
    <n v="0"/>
    <n v="0"/>
    <n v="1.7999999999999999E-2"/>
    <n v="0.621"/>
    <n v="1"/>
    <n v="0"/>
    <n v="0"/>
    <n v="0"/>
  </r>
  <r>
    <x v="20"/>
    <x v="1"/>
    <x v="1"/>
    <n v="0.52400000000000002"/>
    <n v="0"/>
    <n v="0"/>
    <n v="0"/>
    <n v="1.6E-2"/>
    <n v="0.54"/>
    <n v="2"/>
    <n v="0"/>
    <n v="0"/>
    <n v="0"/>
  </r>
  <r>
    <x v="20"/>
    <x v="1"/>
    <x v="2"/>
    <n v="0.47399999999999998"/>
    <n v="0"/>
    <n v="0"/>
    <n v="0"/>
    <n v="1.4E-2"/>
    <n v="0.48799999999999999"/>
    <n v="3"/>
    <n v="0"/>
    <n v="0"/>
    <n v="0"/>
  </r>
  <r>
    <x v="20"/>
    <x v="1"/>
    <x v="3"/>
    <n v="0.29799999999999999"/>
    <n v="0"/>
    <n v="0"/>
    <n v="0"/>
    <n v="8.9999999999999993E-3"/>
    <n v="0.307"/>
    <n v="4"/>
    <n v="0"/>
    <n v="0"/>
    <n v="0"/>
  </r>
  <r>
    <x v="20"/>
    <x v="1"/>
    <x v="4"/>
    <m/>
    <m/>
    <n v="0"/>
    <n v="0"/>
    <m/>
    <n v="0"/>
    <n v="5"/>
    <n v="0"/>
    <n v="0"/>
    <n v="0"/>
  </r>
  <r>
    <x v="20"/>
    <x v="1"/>
    <x v="9"/>
    <n v="0.29799999999999999"/>
    <n v="0"/>
    <n v="0"/>
    <n v="0"/>
    <n v="8.9999999999999993E-3"/>
    <n v="0.307"/>
    <n v="10"/>
    <n v="0"/>
    <n v="0"/>
    <n v="0"/>
  </r>
  <r>
    <x v="20"/>
    <x v="1"/>
    <x v="10"/>
    <n v="0.42399999999999999"/>
    <n v="0"/>
    <n v="0"/>
    <n v="0"/>
    <n v="1.2999999999999999E-2"/>
    <n v="0.437"/>
    <n v="11"/>
    <n v="0"/>
    <n v="0"/>
    <n v="0"/>
  </r>
  <r>
    <x v="20"/>
    <x v="1"/>
    <x v="11"/>
    <n v="0.54"/>
    <n v="0"/>
    <n v="0"/>
    <n v="0"/>
    <n v="1.6E-2"/>
    <n v="0.55600000000000005"/>
    <n v="12"/>
    <n v="0"/>
    <n v="0"/>
    <n v="0"/>
  </r>
  <r>
    <x v="20"/>
    <x v="3"/>
    <x v="0"/>
    <n v="11.22"/>
    <n v="0"/>
    <n v="0"/>
    <n v="0"/>
    <n v="0.57099999999999995"/>
    <n v="11.791"/>
    <n v="1"/>
    <n v="0"/>
    <n v="0"/>
    <n v="0"/>
  </r>
  <r>
    <x v="20"/>
    <x v="3"/>
    <x v="1"/>
    <n v="9.6389999999999993"/>
    <n v="0"/>
    <n v="0"/>
    <n v="0"/>
    <n v="0.49399999999999999"/>
    <n v="10.132999999999999"/>
    <n v="2"/>
    <n v="0"/>
    <n v="0"/>
    <n v="0"/>
  </r>
  <r>
    <x v="20"/>
    <x v="3"/>
    <x v="2"/>
    <n v="8.1180000000000003"/>
    <n v="0"/>
    <n v="0"/>
    <n v="0"/>
    <n v="0.432"/>
    <n v="8.5500000000000007"/>
    <n v="3"/>
    <n v="0"/>
    <n v="0"/>
    <n v="0"/>
  </r>
  <r>
    <x v="20"/>
    <x v="3"/>
    <x v="3"/>
    <n v="3.97"/>
    <n v="0"/>
    <n v="0"/>
    <n v="0"/>
    <n v="0.24399999999999999"/>
    <n v="4.2140000000000004"/>
    <n v="4"/>
    <n v="0"/>
    <n v="0"/>
    <n v="0"/>
  </r>
  <r>
    <x v="20"/>
    <x v="3"/>
    <x v="4"/>
    <m/>
    <m/>
    <n v="0"/>
    <n v="0"/>
    <m/>
    <n v="0"/>
    <n v="5"/>
    <n v="0"/>
    <n v="0"/>
    <n v="0"/>
  </r>
  <r>
    <x v="20"/>
    <x v="3"/>
    <x v="9"/>
    <n v="4.0350000000000001"/>
    <n v="0"/>
    <n v="0"/>
    <n v="0"/>
    <n v="0.245"/>
    <n v="4.28"/>
    <n v="10"/>
    <n v="0"/>
    <n v="0"/>
    <n v="0"/>
  </r>
  <r>
    <x v="20"/>
    <x v="3"/>
    <x v="10"/>
    <n v="7.0170000000000003"/>
    <n v="0"/>
    <n v="0"/>
    <n v="0"/>
    <n v="0.38"/>
    <n v="7.3970000000000002"/>
    <n v="11"/>
    <n v="0"/>
    <n v="0"/>
    <n v="0"/>
  </r>
  <r>
    <x v="20"/>
    <x v="3"/>
    <x v="11"/>
    <n v="9.7140000000000004"/>
    <n v="0"/>
    <n v="0"/>
    <n v="0"/>
    <n v="0.504"/>
    <n v="10.218"/>
    <n v="12"/>
    <n v="0"/>
    <n v="0"/>
    <n v="0"/>
  </r>
  <r>
    <x v="21"/>
    <x v="2"/>
    <x v="0"/>
    <n v="502"/>
    <n v="4.3319999999999999"/>
    <n v="0"/>
    <n v="0"/>
    <n v="0.15"/>
    <n v="506.48199999999997"/>
    <n v="1"/>
    <n v="0"/>
    <n v="0"/>
    <n v="0"/>
  </r>
  <r>
    <x v="21"/>
    <x v="2"/>
    <x v="1"/>
    <n v="422"/>
    <n v="4.0259999999999998"/>
    <n v="0"/>
    <n v="0"/>
    <n v="0.13600000000000001"/>
    <n v="426.16200000000003"/>
    <n v="2"/>
    <n v="0"/>
    <n v="0"/>
    <n v="0"/>
  </r>
  <r>
    <x v="21"/>
    <x v="2"/>
    <x v="2"/>
    <n v="402"/>
    <n v="3.3530000000000002"/>
    <n v="0"/>
    <n v="0"/>
    <n v="0.10199999999999999"/>
    <n v="405.45499999999998"/>
    <n v="3"/>
    <n v="0"/>
    <n v="0"/>
    <n v="0"/>
  </r>
  <r>
    <x v="21"/>
    <x v="2"/>
    <x v="3"/>
    <n v="362"/>
    <n v="2.3260000000000001"/>
    <n v="0"/>
    <n v="0"/>
    <n v="0.08"/>
    <n v="364.40600000000001"/>
    <n v="4"/>
    <n v="0"/>
    <n v="0"/>
    <n v="0"/>
  </r>
  <r>
    <x v="21"/>
    <x v="2"/>
    <x v="4"/>
    <m/>
    <m/>
    <n v="0"/>
    <n v="0"/>
    <m/>
    <n v="0"/>
    <n v="5"/>
    <n v="0"/>
    <n v="0"/>
    <n v="0"/>
  </r>
  <r>
    <x v="21"/>
    <x v="2"/>
    <x v="5"/>
    <m/>
    <m/>
    <m/>
    <m/>
    <m/>
    <n v="0"/>
    <n v="6"/>
    <m/>
    <m/>
    <n v="0"/>
  </r>
  <r>
    <x v="21"/>
    <x v="2"/>
    <x v="6"/>
    <m/>
    <m/>
    <m/>
    <m/>
    <m/>
    <n v="0"/>
    <n v="7"/>
    <m/>
    <m/>
    <n v="0"/>
  </r>
  <r>
    <x v="21"/>
    <x v="2"/>
    <x v="7"/>
    <m/>
    <m/>
    <m/>
    <m/>
    <m/>
    <n v="0"/>
    <n v="8"/>
    <m/>
    <m/>
    <n v="0"/>
  </r>
  <r>
    <x v="21"/>
    <x v="2"/>
    <x v="8"/>
    <m/>
    <m/>
    <n v="0"/>
    <n v="0"/>
    <m/>
    <n v="0"/>
    <n v="9"/>
    <n v="0"/>
    <n v="0"/>
    <n v="0"/>
  </r>
  <r>
    <x v="21"/>
    <x v="2"/>
    <x v="9"/>
    <n v="372"/>
    <n v="1.1739999999999999"/>
    <n v="0"/>
    <n v="0"/>
    <n v="0.54500000000000004"/>
    <n v="373.71899999999999"/>
    <n v="10"/>
    <n v="0"/>
    <n v="0"/>
    <n v="0"/>
  </r>
  <r>
    <x v="21"/>
    <x v="2"/>
    <x v="10"/>
    <n v="432"/>
    <n v="1.7010000000000001"/>
    <n v="0"/>
    <n v="0"/>
    <n v="0.751"/>
    <n v="434.452"/>
    <n v="11"/>
    <n v="0"/>
    <n v="0"/>
    <n v="0"/>
  </r>
  <r>
    <x v="21"/>
    <x v="2"/>
    <x v="11"/>
    <n v="452"/>
    <n v="2.7240000000000002"/>
    <n v="0"/>
    <n v="0"/>
    <n v="0.94199999999999995"/>
    <n v="455.666"/>
    <n v="12"/>
    <n v="0"/>
    <n v="0"/>
    <n v="0"/>
  </r>
  <r>
    <x v="21"/>
    <x v="5"/>
    <x v="0"/>
    <n v="54.155000000000001"/>
    <n v="0"/>
    <n v="0"/>
    <n v="0"/>
    <n v="1.625"/>
    <n v="55.78"/>
    <n v="1"/>
    <n v="0"/>
    <n v="0"/>
    <n v="0"/>
  </r>
  <r>
    <x v="21"/>
    <x v="5"/>
    <x v="1"/>
    <n v="46.631"/>
    <n v="0"/>
    <n v="0"/>
    <n v="0"/>
    <n v="1.399"/>
    <n v="48.03"/>
    <n v="2"/>
    <n v="0"/>
    <n v="0"/>
    <n v="0"/>
  </r>
  <r>
    <x v="21"/>
    <x v="5"/>
    <x v="2"/>
    <n v="39.834000000000003"/>
    <n v="0"/>
    <n v="0"/>
    <n v="0"/>
    <n v="1.1950000000000001"/>
    <n v="41.029000000000003"/>
    <n v="3"/>
    <n v="0"/>
    <n v="0"/>
    <n v="0"/>
  </r>
  <r>
    <x v="21"/>
    <x v="5"/>
    <x v="3"/>
    <n v="20.613"/>
    <n v="0"/>
    <n v="0"/>
    <n v="0"/>
    <n v="0.61899999999999999"/>
    <n v="21.231999999999999"/>
    <n v="4"/>
    <n v="0"/>
    <n v="0"/>
    <n v="0"/>
  </r>
  <r>
    <x v="21"/>
    <x v="5"/>
    <x v="4"/>
    <m/>
    <m/>
    <n v="0"/>
    <n v="0"/>
    <m/>
    <n v="0"/>
    <n v="5"/>
    <n v="0"/>
    <n v="0"/>
    <n v="0"/>
  </r>
  <r>
    <x v="21"/>
    <x v="5"/>
    <x v="8"/>
    <m/>
    <m/>
    <n v="0"/>
    <n v="0"/>
    <m/>
    <n v="0"/>
    <n v="9"/>
    <n v="0"/>
    <n v="0"/>
    <n v="0"/>
  </r>
  <r>
    <x v="21"/>
    <x v="5"/>
    <x v="9"/>
    <n v="21.931999999999999"/>
    <n v="0"/>
    <n v="0"/>
    <n v="0"/>
    <n v="0.65800000000000003"/>
    <n v="22.59"/>
    <n v="10"/>
    <n v="0"/>
    <n v="0"/>
    <n v="0"/>
  </r>
  <r>
    <x v="21"/>
    <x v="5"/>
    <x v="10"/>
    <n v="34.676000000000002"/>
    <n v="0"/>
    <n v="0"/>
    <n v="0"/>
    <n v="1.04"/>
    <n v="35.716000000000001"/>
    <n v="11"/>
    <n v="0"/>
    <n v="0"/>
    <n v="0"/>
  </r>
  <r>
    <x v="21"/>
    <x v="5"/>
    <x v="11"/>
    <n v="47.204999999999998"/>
    <n v="0"/>
    <n v="0"/>
    <n v="0"/>
    <n v="1.4159999999999999"/>
    <n v="48.620999999999995"/>
    <n v="12"/>
    <n v="0"/>
    <n v="0"/>
    <n v="0"/>
  </r>
  <r>
    <x v="21"/>
    <x v="0"/>
    <x v="0"/>
    <n v="464.01896520000003"/>
    <n v="0"/>
    <n v="0"/>
    <n v="0"/>
    <n v="0"/>
    <n v="464.01896520000003"/>
    <n v="1"/>
    <n v="0"/>
    <n v="0"/>
    <n v="0"/>
  </r>
  <r>
    <x v="21"/>
    <x v="0"/>
    <x v="1"/>
    <n v="447.29012411999997"/>
    <n v="0"/>
    <n v="0"/>
    <n v="0"/>
    <n v="0"/>
    <n v="447.29012411999997"/>
    <n v="2"/>
    <n v="0"/>
    <n v="0"/>
    <n v="0"/>
  </r>
  <r>
    <x v="21"/>
    <x v="0"/>
    <x v="2"/>
    <n v="441.89448382799992"/>
    <n v="0"/>
    <n v="0"/>
    <n v="0"/>
    <n v="0"/>
    <n v="441.89448382799992"/>
    <n v="3"/>
    <n v="0"/>
    <n v="0"/>
    <n v="0"/>
  </r>
  <r>
    <x v="21"/>
    <x v="0"/>
    <x v="3"/>
    <n v="426.3201684"/>
    <n v="0"/>
    <n v="0"/>
    <n v="0"/>
    <n v="0"/>
    <n v="426.3201684"/>
    <n v="4"/>
    <n v="0"/>
    <n v="0"/>
    <n v="0"/>
  </r>
  <r>
    <x v="21"/>
    <x v="0"/>
    <x v="4"/>
    <m/>
    <n v="0"/>
    <n v="0"/>
    <n v="0"/>
    <n v="0"/>
    <n v="0"/>
    <n v="5"/>
    <n v="0"/>
    <n v="0"/>
    <n v="0"/>
  </r>
  <r>
    <x v="21"/>
    <x v="0"/>
    <x v="5"/>
    <m/>
    <n v="0"/>
    <n v="0"/>
    <n v="0"/>
    <n v="0"/>
    <n v="0"/>
    <n v="6"/>
    <n v="0"/>
    <n v="0"/>
    <n v="0"/>
  </r>
  <r>
    <x v="21"/>
    <x v="0"/>
    <x v="6"/>
    <m/>
    <n v="0"/>
    <n v="0"/>
    <n v="0"/>
    <n v="0"/>
    <n v="0"/>
    <n v="7"/>
    <n v="0"/>
    <n v="0"/>
    <n v="0"/>
  </r>
  <r>
    <x v="21"/>
    <x v="0"/>
    <x v="7"/>
    <m/>
    <n v="0"/>
    <n v="0"/>
    <n v="0"/>
    <n v="0"/>
    <n v="0"/>
    <n v="8"/>
    <n v="0"/>
    <n v="0"/>
    <n v="0"/>
  </r>
  <r>
    <x v="21"/>
    <x v="0"/>
    <x v="8"/>
    <m/>
    <n v="0"/>
    <n v="0"/>
    <n v="0"/>
    <n v="0"/>
    <n v="0"/>
    <n v="9"/>
    <n v="0"/>
    <n v="0"/>
    <n v="0"/>
  </r>
  <r>
    <x v="21"/>
    <x v="0"/>
    <x v="9"/>
    <n v="428.67634320000002"/>
    <n v="0"/>
    <n v="0"/>
    <n v="0"/>
    <n v="0"/>
    <n v="428.67634320000002"/>
    <n v="10"/>
    <n v="0"/>
    <n v="0"/>
    <n v="0"/>
  </r>
  <r>
    <x v="21"/>
    <x v="0"/>
    <x v="10"/>
    <n v="438.10104239999998"/>
    <n v="0"/>
    <n v="0"/>
    <n v="0"/>
    <n v="0"/>
    <n v="438.10104239999998"/>
    <n v="11"/>
    <n v="0"/>
    <n v="0"/>
    <n v="0"/>
  </r>
  <r>
    <x v="21"/>
    <x v="0"/>
    <x v="11"/>
    <n v="445.16956679999998"/>
    <n v="0"/>
    <n v="0"/>
    <n v="0"/>
    <n v="0"/>
    <n v="445.16956679999998"/>
    <n v="12"/>
    <n v="0"/>
    <n v="0"/>
    <n v="0"/>
  </r>
  <r>
    <x v="21"/>
    <x v="0"/>
    <x v="0"/>
    <n v="4954.9911931999995"/>
    <n v="0"/>
    <n v="0"/>
    <n v="0"/>
    <n v="0"/>
    <n v="4954.9911931999995"/>
    <n v="1"/>
    <n v="0"/>
    <n v="0"/>
    <n v="0"/>
  </r>
  <r>
    <x v="21"/>
    <x v="0"/>
    <x v="1"/>
    <n v="4755.0997861699998"/>
    <n v="0"/>
    <n v="0"/>
    <n v="0"/>
    <n v="0"/>
    <n v="4755.0997861699998"/>
    <n v="2"/>
    <n v="0"/>
    <n v="0"/>
    <n v="0"/>
  </r>
  <r>
    <x v="21"/>
    <x v="0"/>
    <x v="2"/>
    <n v="4690.6277689729995"/>
    <n v="0"/>
    <n v="0"/>
    <n v="0"/>
    <n v="0"/>
    <n v="4690.6277689729995"/>
    <n v="3"/>
    <n v="0"/>
    <n v="0"/>
    <n v="0"/>
  </r>
  <r>
    <x v="21"/>
    <x v="0"/>
    <x v="3"/>
    <n v="4560.8391229999997"/>
    <n v="0"/>
    <n v="0"/>
    <n v="0"/>
    <n v="0"/>
    <n v="4560.8391229999997"/>
    <n v="4"/>
    <n v="0"/>
    <n v="0"/>
    <n v="0"/>
  </r>
  <r>
    <x v="21"/>
    <x v="0"/>
    <x v="4"/>
    <m/>
    <n v="0"/>
    <n v="0"/>
    <n v="0"/>
    <n v="0"/>
    <n v="0"/>
    <n v="5"/>
    <n v="0"/>
    <n v="0"/>
    <n v="0"/>
  </r>
  <r>
    <x v="21"/>
    <x v="0"/>
    <x v="5"/>
    <m/>
    <n v="0"/>
    <n v="0"/>
    <n v="0"/>
    <n v="0"/>
    <n v="0"/>
    <n v="6"/>
    <n v="0"/>
    <n v="0"/>
    <n v="0"/>
  </r>
  <r>
    <x v="21"/>
    <x v="0"/>
    <x v="6"/>
    <m/>
    <n v="0"/>
    <n v="0"/>
    <n v="0"/>
    <n v="0"/>
    <n v="0"/>
    <n v="7"/>
    <n v="0"/>
    <n v="0"/>
    <n v="0"/>
  </r>
  <r>
    <x v="21"/>
    <x v="0"/>
    <x v="7"/>
    <m/>
    <n v="0"/>
    <n v="0"/>
    <n v="0"/>
    <n v="0"/>
    <n v="0"/>
    <n v="8"/>
    <n v="0"/>
    <n v="0"/>
    <n v="0"/>
  </r>
  <r>
    <x v="21"/>
    <x v="0"/>
    <x v="8"/>
    <m/>
    <n v="0"/>
    <n v="0"/>
    <n v="0"/>
    <n v="0"/>
    <n v="0"/>
    <n v="9"/>
    <n v="0"/>
    <n v="0"/>
    <n v="0"/>
  </r>
  <r>
    <x v="21"/>
    <x v="0"/>
    <x v="9"/>
    <n v="4842.3763159999999"/>
    <n v="0"/>
    <n v="0"/>
    <n v="0"/>
    <n v="0"/>
    <n v="4842.3763159999999"/>
    <n v="10"/>
    <n v="0"/>
    <n v="0"/>
    <n v="0"/>
  </r>
  <r>
    <x v="21"/>
    <x v="0"/>
    <x v="10"/>
    <n v="4701.6077194999998"/>
    <n v="0"/>
    <n v="0"/>
    <n v="0"/>
    <n v="0"/>
    <n v="4701.6077194999998"/>
    <n v="11"/>
    <n v="0"/>
    <n v="0"/>
    <n v="0"/>
  </r>
  <r>
    <x v="21"/>
    <x v="0"/>
    <x v="11"/>
    <n v="4814.2225966999995"/>
    <n v="0"/>
    <n v="0"/>
    <n v="0"/>
    <n v="0"/>
    <n v="4814.2225966999995"/>
    <n v="12"/>
    <n v="0"/>
    <n v="0"/>
    <n v="0"/>
  </r>
  <r>
    <x v="21"/>
    <x v="6"/>
    <x v="0"/>
    <n v="122"/>
    <n v="0"/>
    <n v="0"/>
    <n v="0"/>
    <n v="3.4809999999999999"/>
    <n v="125.48099999999999"/>
    <n v="1"/>
    <n v="0"/>
    <n v="0"/>
    <n v="0"/>
  </r>
  <r>
    <x v="21"/>
    <x v="6"/>
    <x v="1"/>
    <n v="119"/>
    <n v="0"/>
    <n v="0"/>
    <n v="0"/>
    <n v="3.661"/>
    <n v="122.661"/>
    <n v="2"/>
    <n v="0"/>
    <n v="0"/>
    <n v="0"/>
  </r>
  <r>
    <x v="21"/>
    <x v="6"/>
    <x v="2"/>
    <n v="90"/>
    <n v="0"/>
    <n v="0"/>
    <n v="0"/>
    <n v="2.1030000000000002"/>
    <n v="92.102999999999994"/>
    <n v="3"/>
    <n v="0"/>
    <n v="0"/>
    <n v="0"/>
  </r>
  <r>
    <x v="21"/>
    <x v="6"/>
    <x v="3"/>
    <n v="65.241"/>
    <n v="0"/>
    <n v="0"/>
    <n v="0"/>
    <n v="1.83"/>
    <n v="67.070999999999998"/>
    <n v="4"/>
    <n v="0"/>
    <n v="0"/>
    <n v="0"/>
  </r>
  <r>
    <x v="21"/>
    <x v="6"/>
    <x v="4"/>
    <m/>
    <m/>
    <n v="0"/>
    <n v="0"/>
    <m/>
    <n v="0"/>
    <n v="5"/>
    <n v="0"/>
    <n v="0"/>
    <n v="0"/>
  </r>
  <r>
    <x v="21"/>
    <x v="6"/>
    <x v="8"/>
    <m/>
    <m/>
    <n v="0"/>
    <n v="0"/>
    <m/>
    <n v="0"/>
    <n v="9"/>
    <n v="0"/>
    <n v="0"/>
    <n v="0"/>
  </r>
  <r>
    <x v="21"/>
    <x v="6"/>
    <x v="9"/>
    <n v="65"/>
    <n v="0"/>
    <n v="0"/>
    <n v="0"/>
    <n v="0.68600000000000005"/>
    <n v="65.686000000000007"/>
    <n v="10"/>
    <n v="0"/>
    <n v="0"/>
    <n v="0"/>
  </r>
  <r>
    <x v="21"/>
    <x v="6"/>
    <x v="10"/>
    <n v="97"/>
    <n v="0"/>
    <n v="0"/>
    <n v="0"/>
    <n v="2.1469999999999998"/>
    <n v="99.147000000000006"/>
    <n v="11"/>
    <n v="0"/>
    <n v="0"/>
    <n v="0"/>
  </r>
  <r>
    <x v="21"/>
    <x v="6"/>
    <x v="11"/>
    <n v="110"/>
    <n v="0"/>
    <n v="0"/>
    <n v="0"/>
    <n v="2.3530000000000002"/>
    <n v="112.35299999999999"/>
    <n v="12"/>
    <n v="0"/>
    <n v="0"/>
    <n v="0"/>
  </r>
  <r>
    <x v="21"/>
    <x v="3"/>
    <x v="0"/>
    <n v="451"/>
    <n v="0"/>
    <n v="0.33134560996024265"/>
    <n v="0"/>
    <n v="29.558"/>
    <n v="480.88934560996023"/>
    <n v="1"/>
    <n v="5.3211969031178059"/>
    <n v="0"/>
    <n v="5.3211969031178059"/>
  </r>
  <r>
    <x v="21"/>
    <x v="3"/>
    <x v="1"/>
    <n v="441"/>
    <n v="0"/>
    <n v="0.33134560996024265"/>
    <n v="0"/>
    <n v="28.370999999999999"/>
    <n v="469.70234560996022"/>
    <n v="2"/>
    <n v="5.3211969031178059"/>
    <n v="0"/>
    <n v="5.3211969031178059"/>
  </r>
  <r>
    <x v="21"/>
    <x v="3"/>
    <x v="2"/>
    <n v="421"/>
    <n v="0"/>
    <n v="0.33134560996024265"/>
    <n v="0"/>
    <n v="13.686999999999999"/>
    <n v="435.01834560996025"/>
    <n v="3"/>
    <n v="5.3211969031178059"/>
    <n v="0"/>
    <n v="5.3211969031178059"/>
  </r>
  <r>
    <x v="21"/>
    <x v="3"/>
    <x v="3"/>
    <n v="351"/>
    <n v="0"/>
    <n v="0.33134560996024265"/>
    <n v="0"/>
    <n v="1.4740000000000002"/>
    <n v="352.80534560996023"/>
    <n v="4"/>
    <n v="5.3211969031178059"/>
    <n v="0"/>
    <n v="5.3211969031178059"/>
  </r>
  <r>
    <x v="21"/>
    <x v="3"/>
    <x v="4"/>
    <m/>
    <m/>
    <n v="0.33134560996024265"/>
    <n v="0"/>
    <m/>
    <n v="0.33134560996024265"/>
    <n v="5"/>
    <n v="5.3211969031178059"/>
    <n v="0"/>
    <n v="5.3211969031178059"/>
  </r>
  <r>
    <x v="21"/>
    <x v="3"/>
    <x v="5"/>
    <m/>
    <m/>
    <n v="0"/>
    <m/>
    <m/>
    <n v="0"/>
    <n v="6"/>
    <m/>
    <m/>
    <n v="0"/>
  </r>
  <r>
    <x v="21"/>
    <x v="3"/>
    <x v="6"/>
    <m/>
    <m/>
    <n v="0"/>
    <m/>
    <m/>
    <n v="0"/>
    <n v="7"/>
    <m/>
    <m/>
    <n v="0"/>
  </r>
  <r>
    <x v="21"/>
    <x v="3"/>
    <x v="7"/>
    <m/>
    <m/>
    <n v="0"/>
    <m/>
    <m/>
    <n v="0"/>
    <n v="8"/>
    <m/>
    <m/>
    <n v="0"/>
  </r>
  <r>
    <x v="21"/>
    <x v="3"/>
    <x v="8"/>
    <m/>
    <m/>
    <n v="0.33134560996024265"/>
    <n v="0"/>
    <m/>
    <n v="0.33134560996024265"/>
    <n v="9"/>
    <n v="5.3211969031178059"/>
    <n v="0"/>
    <n v="5.3211969031178059"/>
  </r>
  <r>
    <x v="21"/>
    <x v="3"/>
    <x v="9"/>
    <n v="350.8"/>
    <n v="0"/>
    <n v="0.33134560996024265"/>
    <n v="0"/>
    <n v="9.7050000000000001"/>
    <n v="360.83634560996023"/>
    <n v="10"/>
    <n v="5.3211969031178059"/>
    <n v="0"/>
    <n v="5.3211969031178059"/>
  </r>
  <r>
    <x v="21"/>
    <x v="3"/>
    <x v="10"/>
    <n v="371"/>
    <n v="0"/>
    <n v="0.33134560996024265"/>
    <n v="0"/>
    <n v="13.473000000000001"/>
    <n v="384.80434560996025"/>
    <n v="11"/>
    <n v="5.3211969031178059"/>
    <n v="0"/>
    <n v="5.3211969031178059"/>
  </r>
  <r>
    <x v="21"/>
    <x v="3"/>
    <x v="11"/>
    <n v="431"/>
    <n v="0"/>
    <n v="0.33134560996024265"/>
    <n v="0"/>
    <n v="17.753"/>
    <n v="449.08434560996022"/>
    <n v="12"/>
    <n v="5.3211969031178059"/>
    <n v="0"/>
    <n v="5.3211969031178059"/>
  </r>
  <r>
    <x v="21"/>
    <x v="4"/>
    <x v="0"/>
    <n v="3.3029999999999999"/>
    <n v="0"/>
    <n v="0"/>
    <n v="0"/>
    <n v="0"/>
    <n v="3.3029999999999999"/>
    <n v="1"/>
    <n v="0"/>
    <n v="0"/>
    <n v="0"/>
  </r>
  <r>
    <x v="21"/>
    <x v="4"/>
    <x v="1"/>
    <n v="3.3029999999999999"/>
    <n v="0"/>
    <n v="0"/>
    <n v="0"/>
    <n v="0"/>
    <n v="3.3029999999999999"/>
    <n v="2"/>
    <n v="0"/>
    <n v="0"/>
    <n v="0"/>
  </r>
  <r>
    <x v="21"/>
    <x v="4"/>
    <x v="2"/>
    <n v="3.3029999999999999"/>
    <n v="0"/>
    <n v="0"/>
    <n v="0"/>
    <n v="0"/>
    <n v="3.3029999999999999"/>
    <n v="3"/>
    <n v="0"/>
    <n v="0"/>
    <n v="0"/>
  </r>
  <r>
    <x v="21"/>
    <x v="4"/>
    <x v="3"/>
    <n v="3.3029999999999999"/>
    <n v="0"/>
    <n v="0"/>
    <n v="0"/>
    <n v="0"/>
    <n v="3.3029999999999999"/>
    <n v="4"/>
    <n v="0"/>
    <n v="0"/>
    <n v="0"/>
  </r>
  <r>
    <x v="21"/>
    <x v="4"/>
    <x v="4"/>
    <m/>
    <m/>
    <n v="0"/>
    <n v="0"/>
    <m/>
    <n v="0"/>
    <n v="5"/>
    <n v="0"/>
    <n v="0"/>
    <n v="0"/>
  </r>
  <r>
    <x v="21"/>
    <x v="4"/>
    <x v="5"/>
    <m/>
    <m/>
    <m/>
    <m/>
    <m/>
    <n v="0"/>
    <n v="6"/>
    <m/>
    <m/>
    <n v="0"/>
  </r>
  <r>
    <x v="21"/>
    <x v="4"/>
    <x v="6"/>
    <m/>
    <m/>
    <m/>
    <m/>
    <m/>
    <n v="0"/>
    <n v="7"/>
    <m/>
    <m/>
    <n v="0"/>
  </r>
  <r>
    <x v="21"/>
    <x v="4"/>
    <x v="7"/>
    <m/>
    <m/>
    <m/>
    <m/>
    <m/>
    <n v="0"/>
    <n v="8"/>
    <m/>
    <m/>
    <n v="0"/>
  </r>
  <r>
    <x v="21"/>
    <x v="4"/>
    <x v="8"/>
    <m/>
    <m/>
    <n v="0"/>
    <n v="0"/>
    <m/>
    <n v="0"/>
    <n v="9"/>
    <n v="0"/>
    <n v="0"/>
    <n v="0"/>
  </r>
  <r>
    <x v="21"/>
    <x v="4"/>
    <x v="9"/>
    <n v="3.3029999999999999"/>
    <n v="0"/>
    <n v="0"/>
    <n v="0"/>
    <n v="0"/>
    <n v="3.3029999999999999"/>
    <n v="10"/>
    <n v="0"/>
    <n v="0"/>
    <n v="0"/>
  </r>
  <r>
    <x v="21"/>
    <x v="4"/>
    <x v="10"/>
    <n v="3.3029999999999999"/>
    <n v="0"/>
    <n v="0"/>
    <n v="0"/>
    <n v="0"/>
    <n v="3.3029999999999999"/>
    <n v="11"/>
    <n v="0"/>
    <n v="0"/>
    <n v="0"/>
  </r>
  <r>
    <x v="21"/>
    <x v="4"/>
    <x v="11"/>
    <n v="3.3029999999999999"/>
    <n v="0"/>
    <n v="0"/>
    <n v="0"/>
    <n v="0"/>
    <n v="3.3029999999999999"/>
    <n v="12"/>
    <n v="0"/>
    <n v="0"/>
    <n v="0"/>
  </r>
  <r>
    <x v="22"/>
    <x v="2"/>
    <x v="0"/>
    <n v="115.33199999999999"/>
    <n v="20.032"/>
    <n v="0"/>
    <n v="0"/>
    <n v="0.18099999999999999"/>
    <n v="135.54500000000002"/>
    <n v="1"/>
    <n v="0"/>
    <n v="0"/>
    <n v="0"/>
  </r>
  <r>
    <x v="22"/>
    <x v="2"/>
    <x v="1"/>
    <n v="110.91800000000001"/>
    <n v="20.782"/>
    <n v="0"/>
    <n v="0"/>
    <n v="0.158"/>
    <n v="131.858"/>
    <n v="2"/>
    <n v="0"/>
    <n v="0"/>
    <n v="0"/>
  </r>
  <r>
    <x v="22"/>
    <x v="2"/>
    <x v="2"/>
    <n v="88.953999999999994"/>
    <n v="15.004"/>
    <n v="0"/>
    <n v="0"/>
    <n v="0.14199999999999999"/>
    <n v="104.1"/>
    <n v="3"/>
    <n v="0"/>
    <n v="0"/>
    <n v="0"/>
  </r>
  <r>
    <x v="22"/>
    <x v="2"/>
    <x v="3"/>
    <n v="69.746000000000009"/>
    <n v="13.644"/>
    <n v="0"/>
    <n v="0"/>
    <n v="8.8999999999999996E-2"/>
    <n v="83.479000000000013"/>
    <n v="4"/>
    <n v="0"/>
    <n v="0"/>
    <n v="0"/>
  </r>
  <r>
    <x v="22"/>
    <x v="2"/>
    <x v="4"/>
    <m/>
    <m/>
    <n v="0"/>
    <n v="0"/>
    <m/>
    <n v="0"/>
    <n v="5"/>
    <n v="0"/>
    <n v="0"/>
    <n v="0"/>
  </r>
  <r>
    <x v="22"/>
    <x v="2"/>
    <x v="5"/>
    <m/>
    <m/>
    <n v="0"/>
    <m/>
    <m/>
    <n v="0"/>
    <n v="6"/>
    <m/>
    <m/>
    <n v="0"/>
  </r>
  <r>
    <x v="22"/>
    <x v="2"/>
    <x v="6"/>
    <m/>
    <m/>
    <n v="0"/>
    <m/>
    <m/>
    <n v="0"/>
    <n v="7"/>
    <m/>
    <m/>
    <n v="0"/>
  </r>
  <r>
    <x v="22"/>
    <x v="2"/>
    <x v="7"/>
    <m/>
    <m/>
    <n v="0"/>
    <m/>
    <m/>
    <n v="0"/>
    <n v="8"/>
    <m/>
    <m/>
    <n v="0"/>
  </r>
  <r>
    <x v="22"/>
    <x v="2"/>
    <x v="8"/>
    <m/>
    <m/>
    <n v="0"/>
    <n v="0"/>
    <m/>
    <n v="0"/>
    <n v="9"/>
    <n v="0"/>
    <n v="0"/>
    <n v="0"/>
  </r>
  <r>
    <x v="22"/>
    <x v="2"/>
    <x v="9"/>
    <n v="60"/>
    <n v="8.4499999999999993"/>
    <n v="0"/>
    <n v="0"/>
    <n v="0.16200000000000001"/>
    <n v="68.612000000000009"/>
    <n v="10"/>
    <n v="0"/>
    <n v="0"/>
    <n v="0"/>
  </r>
  <r>
    <x v="22"/>
    <x v="2"/>
    <x v="10"/>
    <n v="86.97"/>
    <n v="14.567"/>
    <n v="0"/>
    <n v="0"/>
    <n v="0.23599999999999999"/>
    <n v="101.77300000000001"/>
    <n v="11"/>
    <n v="0"/>
    <n v="0"/>
    <n v="0"/>
  </r>
  <r>
    <x v="22"/>
    <x v="2"/>
    <x v="11"/>
    <n v="113.494"/>
    <n v="19.664000000000001"/>
    <n v="0"/>
    <n v="0"/>
    <n v="0.30099999999999999"/>
    <n v="133.459"/>
    <n v="12"/>
    <n v="0"/>
    <n v="0"/>
    <n v="0"/>
  </r>
  <r>
    <x v="22"/>
    <x v="0"/>
    <x v="0"/>
    <n v="338.27978100000001"/>
    <n v="0"/>
    <n v="30.232687050000003"/>
    <n v="0"/>
    <n v="0"/>
    <n v="368.51246805"/>
    <n v="1"/>
    <n v="449.55"/>
    <n v="0"/>
    <n v="449.55"/>
  </r>
  <r>
    <x v="22"/>
    <x v="0"/>
    <x v="1"/>
    <n v="338.27978100000001"/>
    <n v="0"/>
    <n v="30.232687050000003"/>
    <n v="0"/>
    <n v="0"/>
    <n v="368.51246805"/>
    <n v="2"/>
    <n v="449.55"/>
    <n v="0"/>
    <n v="449.55"/>
  </r>
  <r>
    <x v="22"/>
    <x v="0"/>
    <x v="2"/>
    <n v="338.27978100000001"/>
    <n v="0"/>
    <n v="30.232687050000003"/>
    <n v="0"/>
    <n v="0"/>
    <n v="368.51246805"/>
    <n v="3"/>
    <n v="449.55"/>
    <n v="0"/>
    <n v="449.55"/>
  </r>
  <r>
    <x v="22"/>
    <x v="0"/>
    <x v="3"/>
    <n v="338.27978100000001"/>
    <n v="0"/>
    <n v="30.232687050000003"/>
    <n v="0"/>
    <n v="0"/>
    <n v="368.51246805"/>
    <n v="4"/>
    <n v="449.55"/>
    <n v="0"/>
    <n v="449.55"/>
  </r>
  <r>
    <x v="22"/>
    <x v="0"/>
    <x v="4"/>
    <m/>
    <n v="0"/>
    <n v="30.232687050000003"/>
    <n v="0"/>
    <n v="0"/>
    <n v="30.232687050000003"/>
    <n v="5"/>
    <n v="449.55"/>
    <n v="0"/>
    <n v="449.55"/>
  </r>
  <r>
    <x v="22"/>
    <x v="0"/>
    <x v="5"/>
    <m/>
    <n v="0"/>
    <n v="30.232687050000003"/>
    <n v="0"/>
    <n v="0"/>
    <n v="30.232687050000003"/>
    <n v="6"/>
    <n v="449.55"/>
    <n v="0"/>
    <n v="449.55"/>
  </r>
  <r>
    <x v="22"/>
    <x v="0"/>
    <x v="6"/>
    <m/>
    <n v="0"/>
    <n v="27.306943141935488"/>
    <n v="0"/>
    <n v="0"/>
    <n v="27.306943141935488"/>
    <n v="7"/>
    <n v="406.0451612903226"/>
    <n v="0"/>
    <n v="406.0451612903226"/>
  </r>
  <r>
    <x v="22"/>
    <x v="0"/>
    <x v="7"/>
    <m/>
    <n v="0"/>
    <n v="19.504959387096779"/>
    <n v="0"/>
    <n v="0"/>
    <n v="19.504959387096779"/>
    <n v="8"/>
    <n v="290.03225806451616"/>
    <n v="0"/>
    <n v="290.03225806451616"/>
  </r>
  <r>
    <x v="22"/>
    <x v="0"/>
    <x v="8"/>
    <m/>
    <n v="0"/>
    <n v="30.232687050000003"/>
    <n v="0"/>
    <n v="0"/>
    <n v="30.232687050000003"/>
    <n v="9"/>
    <n v="449.55"/>
    <n v="0"/>
    <n v="449.55"/>
  </r>
  <r>
    <x v="22"/>
    <x v="0"/>
    <x v="9"/>
    <n v="338.27978100000001"/>
    <n v="0"/>
    <n v="30.232687050000003"/>
    <n v="0"/>
    <n v="0"/>
    <n v="368.51246805"/>
    <n v="10"/>
    <n v="449.55"/>
    <n v="0"/>
    <n v="449.55"/>
  </r>
  <r>
    <x v="22"/>
    <x v="0"/>
    <x v="10"/>
    <n v="338.27978100000001"/>
    <n v="0"/>
    <n v="30.232687050000003"/>
    <n v="0"/>
    <n v="0"/>
    <n v="368.51246805"/>
    <n v="11"/>
    <n v="449.55"/>
    <n v="0"/>
    <n v="449.55"/>
  </r>
  <r>
    <x v="22"/>
    <x v="0"/>
    <x v="11"/>
    <n v="338.27978100000001"/>
    <n v="0"/>
    <n v="30.232687050000003"/>
    <n v="0"/>
    <n v="0"/>
    <n v="368.51246805"/>
    <n v="12"/>
    <n v="449.55"/>
    <n v="0"/>
    <n v="449.55"/>
  </r>
  <r>
    <x v="22"/>
    <x v="0"/>
    <x v="0"/>
    <n v="2245.7385600000002"/>
    <n v="0"/>
    <n v="252.74607075000003"/>
    <n v="0"/>
    <n v="0"/>
    <n v="2498.4846307500002"/>
    <n v="1"/>
    <n v="3758.25"/>
    <n v="0"/>
    <n v="3758.25"/>
  </r>
  <r>
    <x v="22"/>
    <x v="0"/>
    <x v="1"/>
    <n v="2174.7460860000001"/>
    <n v="0"/>
    <n v="252.74607075000003"/>
    <n v="0"/>
    <n v="0"/>
    <n v="2427.49215675"/>
    <n v="2"/>
    <n v="3758.25"/>
    <n v="0"/>
    <n v="3758.25"/>
  </r>
  <r>
    <x v="22"/>
    <x v="0"/>
    <x v="2"/>
    <n v="2151.8485134000002"/>
    <n v="0"/>
    <n v="252.74607075000003"/>
    <n v="0"/>
    <n v="0"/>
    <n v="2404.5945841500002"/>
    <n v="3"/>
    <n v="3758.25"/>
    <n v="0"/>
    <n v="3758.25"/>
  </r>
  <r>
    <x v="22"/>
    <x v="0"/>
    <x v="3"/>
    <n v="2085.7555200000002"/>
    <n v="0"/>
    <n v="252.74607075000003"/>
    <n v="0"/>
    <n v="0"/>
    <n v="2338.5015907500001"/>
    <n v="4"/>
    <n v="3758.25"/>
    <n v="0"/>
    <n v="3758.25"/>
  </r>
  <r>
    <x v="22"/>
    <x v="0"/>
    <x v="4"/>
    <m/>
    <n v="0"/>
    <n v="252.74607075000003"/>
    <n v="0"/>
    <n v="0"/>
    <n v="252.74607075000003"/>
    <n v="5"/>
    <n v="3758.25"/>
    <n v="0"/>
    <n v="3758.25"/>
  </r>
  <r>
    <x v="22"/>
    <x v="0"/>
    <x v="5"/>
    <m/>
    <n v="0"/>
    <n v="252.74607075000003"/>
    <n v="0"/>
    <n v="0"/>
    <n v="252.74607075000003"/>
    <n v="6"/>
    <n v="3758.25"/>
    <n v="0"/>
    <n v="3758.25"/>
  </r>
  <r>
    <x v="22"/>
    <x v="0"/>
    <x v="6"/>
    <m/>
    <n v="0"/>
    <n v="252.74607075000003"/>
    <n v="0"/>
    <n v="0"/>
    <n v="252.74607075000003"/>
    <n v="7"/>
    <n v="3758.25"/>
    <n v="0"/>
    <n v="3758.25"/>
  </r>
  <r>
    <x v="22"/>
    <x v="0"/>
    <x v="7"/>
    <m/>
    <n v="0"/>
    <n v="138.60268395967742"/>
    <n v="0"/>
    <n v="0"/>
    <n v="138.60268395967742"/>
    <n v="8"/>
    <n v="2060.9758064516127"/>
    <n v="0"/>
    <n v="2060.9758064516127"/>
  </r>
  <r>
    <x v="22"/>
    <x v="0"/>
    <x v="8"/>
    <m/>
    <n v="0"/>
    <n v="252.74607075000003"/>
    <n v="0"/>
    <n v="0"/>
    <n v="252.74607075000003"/>
    <n v="9"/>
    <n v="3758.25"/>
    <n v="0"/>
    <n v="3758.25"/>
  </r>
  <r>
    <x v="22"/>
    <x v="0"/>
    <x v="9"/>
    <n v="2048.6228642999999"/>
    <n v="0"/>
    <n v="252.74607075000003"/>
    <n v="0"/>
    <n v="0"/>
    <n v="2301.3689350499999"/>
    <n v="10"/>
    <n v="3758.25"/>
    <n v="0"/>
    <n v="3758.25"/>
  </r>
  <r>
    <x v="22"/>
    <x v="0"/>
    <x v="10"/>
    <n v="2065.6625630999997"/>
    <n v="0"/>
    <n v="252.74607075000003"/>
    <n v="0"/>
    <n v="0"/>
    <n v="2318.4086338499997"/>
    <n v="11"/>
    <n v="3758.25"/>
    <n v="0"/>
    <n v="3758.25"/>
  </r>
  <r>
    <x v="22"/>
    <x v="0"/>
    <x v="11"/>
    <n v="2078.4648372000001"/>
    <n v="0"/>
    <n v="252.74607075000003"/>
    <n v="0"/>
    <n v="0"/>
    <n v="2331.2109079500001"/>
    <n v="12"/>
    <n v="3758.25"/>
    <n v="0"/>
    <n v="3758.25"/>
  </r>
  <r>
    <x v="22"/>
    <x v="6"/>
    <x v="0"/>
    <n v="18.18"/>
    <n v="0"/>
    <n v="0"/>
    <n v="0"/>
    <n v="0.17699999999999999"/>
    <n v="18.356999999999999"/>
    <n v="1"/>
    <m/>
    <n v="0"/>
    <n v="0"/>
  </r>
  <r>
    <x v="22"/>
    <x v="6"/>
    <x v="1"/>
    <n v="16.896999999999998"/>
    <n v="0"/>
    <n v="0"/>
    <n v="0"/>
    <n v="0.154"/>
    <n v="17.050999999999998"/>
    <n v="2"/>
    <m/>
    <n v="0"/>
    <n v="0"/>
  </r>
  <r>
    <x v="22"/>
    <x v="6"/>
    <x v="2"/>
    <n v="12.355"/>
    <n v="0"/>
    <n v="0"/>
    <n v="0"/>
    <n v="0.14000000000000001"/>
    <n v="12.495000000000001"/>
    <n v="3"/>
    <m/>
    <n v="0"/>
    <n v="0"/>
  </r>
  <r>
    <x v="22"/>
    <x v="6"/>
    <x v="3"/>
    <n v="9.5500000000000007"/>
    <n v="0"/>
    <n v="0"/>
    <n v="0"/>
    <n v="8.7999999999999995E-2"/>
    <n v="9.6379999999999999"/>
    <n v="4"/>
    <m/>
    <n v="0"/>
    <n v="0"/>
  </r>
  <r>
    <x v="22"/>
    <x v="6"/>
    <x v="4"/>
    <m/>
    <m/>
    <n v="0"/>
    <n v="0"/>
    <m/>
    <n v="0"/>
    <n v="5"/>
    <m/>
    <n v="0"/>
    <n v="0"/>
  </r>
  <r>
    <x v="22"/>
    <x v="6"/>
    <x v="5"/>
    <m/>
    <m/>
    <n v="0"/>
    <m/>
    <m/>
    <n v="0"/>
    <n v="6"/>
    <m/>
    <n v="0"/>
    <n v="0"/>
  </r>
  <r>
    <x v="22"/>
    <x v="6"/>
    <x v="6"/>
    <m/>
    <m/>
    <n v="0"/>
    <n v="0"/>
    <m/>
    <n v="0"/>
    <n v="7"/>
    <m/>
    <n v="0"/>
    <n v="0"/>
  </r>
  <r>
    <x v="22"/>
    <x v="6"/>
    <x v="7"/>
    <m/>
    <m/>
    <n v="0"/>
    <n v="0"/>
    <m/>
    <n v="0"/>
    <n v="8"/>
    <m/>
    <n v="0"/>
    <n v="0"/>
  </r>
  <r>
    <x v="22"/>
    <x v="6"/>
    <x v="8"/>
    <m/>
    <m/>
    <n v="0"/>
    <n v="0"/>
    <m/>
    <n v="0"/>
    <n v="9"/>
    <m/>
    <n v="0"/>
    <n v="0"/>
  </r>
  <r>
    <x v="22"/>
    <x v="6"/>
    <x v="9"/>
    <n v="8.1440000000000001"/>
    <n v="0"/>
    <n v="0"/>
    <n v="0"/>
    <n v="8.5000000000000006E-2"/>
    <n v="8.229000000000001"/>
    <n v="10"/>
    <m/>
    <n v="0"/>
    <n v="0"/>
  </r>
  <r>
    <x v="22"/>
    <x v="6"/>
    <x v="10"/>
    <n v="11.103999999999999"/>
    <n v="0"/>
    <n v="0"/>
    <n v="0"/>
    <n v="0.125"/>
    <n v="11.228999999999999"/>
    <n v="11"/>
    <m/>
    <n v="0"/>
    <n v="0"/>
  </r>
  <r>
    <x v="22"/>
    <x v="6"/>
    <x v="11"/>
    <n v="13.063000000000001"/>
    <n v="0"/>
    <n v="0"/>
    <n v="0"/>
    <n v="0.159"/>
    <n v="13.222000000000001"/>
    <n v="12"/>
    <m/>
    <n v="0"/>
    <n v="0"/>
  </r>
  <r>
    <x v="22"/>
    <x v="1"/>
    <x v="0"/>
    <n v="24.902999999999999"/>
    <n v="0"/>
    <n v="0"/>
    <n v="0"/>
    <n v="2.4910000000000001"/>
    <n v="27.393999999999998"/>
    <n v="1"/>
    <n v="0"/>
    <n v="0"/>
    <n v="0"/>
  </r>
  <r>
    <x v="22"/>
    <x v="1"/>
    <x v="1"/>
    <n v="21.501000000000001"/>
    <n v="0"/>
    <n v="0"/>
    <n v="0"/>
    <n v="2.15"/>
    <n v="23.651"/>
    <n v="2"/>
    <n v="0"/>
    <n v="0"/>
    <n v="0"/>
  </r>
  <r>
    <x v="22"/>
    <x v="1"/>
    <x v="2"/>
    <n v="18.675000000000001"/>
    <n v="0"/>
    <n v="0"/>
    <n v="0"/>
    <n v="1.867"/>
    <n v="20.542000000000002"/>
    <n v="3"/>
    <n v="0"/>
    <n v="0"/>
    <n v="0"/>
  </r>
  <r>
    <x v="22"/>
    <x v="1"/>
    <x v="3"/>
    <n v="10.271000000000001"/>
    <n v="0"/>
    <n v="0"/>
    <n v="0"/>
    <n v="1.028"/>
    <n v="11.299000000000001"/>
    <n v="4"/>
    <n v="0"/>
    <n v="0"/>
    <n v="0"/>
  </r>
  <r>
    <x v="22"/>
    <x v="1"/>
    <x v="4"/>
    <m/>
    <m/>
    <n v="0"/>
    <n v="0"/>
    <m/>
    <n v="0"/>
    <n v="5"/>
    <n v="0"/>
    <n v="0"/>
    <n v="0"/>
  </r>
  <r>
    <x v="22"/>
    <x v="1"/>
    <x v="9"/>
    <n v="10.09"/>
    <n v="0"/>
    <n v="0"/>
    <n v="0"/>
    <n v="1.008"/>
    <n v="11.097999999999999"/>
    <n v="10"/>
    <n v="0"/>
    <n v="0"/>
    <n v="0"/>
  </r>
  <r>
    <x v="22"/>
    <x v="1"/>
    <x v="10"/>
    <n v="16.388000000000002"/>
    <n v="0"/>
    <n v="0"/>
    <n v="0"/>
    <n v="1.639"/>
    <n v="18.027000000000001"/>
    <n v="11"/>
    <n v="0"/>
    <n v="0"/>
    <n v="0"/>
  </r>
  <r>
    <x v="22"/>
    <x v="1"/>
    <x v="11"/>
    <n v="21.881"/>
    <n v="0"/>
    <n v="0"/>
    <n v="0"/>
    <n v="2.1880000000000002"/>
    <n v="24.068999999999999"/>
    <n v="12"/>
    <n v="0"/>
    <n v="0"/>
    <n v="0"/>
  </r>
  <r>
    <x v="22"/>
    <x v="3"/>
    <x v="0"/>
    <n v="581.5"/>
    <n v="0"/>
    <n v="14.4152735"/>
    <n v="0"/>
    <n v="47.546999999999997"/>
    <n v="643.46227350000004"/>
    <n v="1"/>
    <n v="231.5"/>
    <n v="0"/>
    <n v="231.5"/>
  </r>
  <r>
    <x v="22"/>
    <x v="3"/>
    <x v="1"/>
    <n v="551.5"/>
    <n v="0"/>
    <n v="14.4152735"/>
    <n v="0"/>
    <n v="42.622"/>
    <n v="608.53727349999997"/>
    <n v="2"/>
    <n v="231.5"/>
    <n v="0"/>
    <n v="231.5"/>
  </r>
  <r>
    <x v="22"/>
    <x v="3"/>
    <x v="2"/>
    <n v="461.5"/>
    <n v="0"/>
    <n v="14.4152735"/>
    <n v="0"/>
    <n v="33.845999999999997"/>
    <n v="509.76127350000002"/>
    <n v="3"/>
    <n v="231.5"/>
    <n v="0"/>
    <n v="231.5"/>
  </r>
  <r>
    <x v="22"/>
    <x v="3"/>
    <x v="3"/>
    <n v="431.5"/>
    <n v="0"/>
    <n v="14.4152735"/>
    <n v="0"/>
    <n v="18.64"/>
    <n v="464.5552735"/>
    <n v="4"/>
    <n v="231.5"/>
    <n v="0"/>
    <n v="231.5"/>
  </r>
  <r>
    <x v="22"/>
    <x v="3"/>
    <x v="4"/>
    <m/>
    <m/>
    <n v="14.4152735"/>
    <n v="0"/>
    <m/>
    <n v="14.4152735"/>
    <n v="5"/>
    <n v="231.5"/>
    <n v="0"/>
    <n v="231.5"/>
  </r>
  <r>
    <x v="22"/>
    <x v="3"/>
    <x v="5"/>
    <m/>
    <m/>
    <n v="14.4152735"/>
    <n v="0"/>
    <m/>
    <n v="14.4152735"/>
    <n v="6"/>
    <n v="231.5"/>
    <n v="0"/>
    <n v="231.5"/>
  </r>
  <r>
    <x v="22"/>
    <x v="3"/>
    <x v="6"/>
    <m/>
    <m/>
    <n v="14.4152735"/>
    <n v="0"/>
    <m/>
    <n v="14.4152735"/>
    <n v="7"/>
    <n v="231.5"/>
    <n v="0"/>
    <n v="231.5"/>
  </r>
  <r>
    <x v="22"/>
    <x v="3"/>
    <x v="7"/>
    <m/>
    <m/>
    <n v="7.9051499838709676"/>
    <n v="0"/>
    <m/>
    <n v="7.9051499838709676"/>
    <n v="8"/>
    <n v="126.95161290322581"/>
    <n v="0"/>
    <n v="126.95161290322581"/>
  </r>
  <r>
    <x v="22"/>
    <x v="3"/>
    <x v="8"/>
    <m/>
    <m/>
    <n v="14.4152735"/>
    <n v="0"/>
    <m/>
    <n v="14.4152735"/>
    <n v="9"/>
    <n v="231.5"/>
    <n v="0"/>
    <n v="231.5"/>
  </r>
  <r>
    <x v="22"/>
    <x v="3"/>
    <x v="9"/>
    <n v="373.117097"/>
    <n v="0"/>
    <n v="14.4152735"/>
    <n v="0"/>
    <n v="21.950817000000001"/>
    <n v="409.48318749999999"/>
    <n v="10"/>
    <n v="231.5"/>
    <n v="0"/>
    <n v="231.5"/>
  </r>
  <r>
    <x v="22"/>
    <x v="3"/>
    <x v="10"/>
    <n v="491.5"/>
    <n v="0"/>
    <n v="14.4152735"/>
    <n v="0"/>
    <n v="56.573765999999999"/>
    <n v="562.48903949999999"/>
    <n v="11"/>
    <n v="231.5"/>
    <n v="0"/>
    <n v="231.5"/>
  </r>
  <r>
    <x v="22"/>
    <x v="3"/>
    <x v="11"/>
    <n v="531.5"/>
    <n v="0"/>
    <n v="14.4152735"/>
    <n v="0"/>
    <n v="40.400000000000006"/>
    <n v="586.31527349999999"/>
    <n v="12"/>
    <n v="231.5"/>
    <n v="0"/>
    <n v="231.5"/>
  </r>
  <r>
    <x v="23"/>
    <x v="2"/>
    <x v="0"/>
    <n v="323.38"/>
    <n v="7.6829999999999998"/>
    <n v="8.2129590656236431"/>
    <n v="0"/>
    <n v="0.44400000000000001"/>
    <n v="339.71995906562364"/>
    <n v="1"/>
    <n v="131.89482833550633"/>
    <n v="0"/>
    <n v="131.89482833550633"/>
  </r>
  <r>
    <x v="23"/>
    <x v="2"/>
    <x v="1"/>
    <n v="309.84800000000001"/>
    <n v="7.1779999999999999"/>
    <n v="7.4181565754019996"/>
    <n v="0"/>
    <n v="0.59799999999999998"/>
    <n v="325.04215657540203"/>
    <n v="2"/>
    <n v="119.13081269013473"/>
    <n v="0"/>
    <n v="119.13081269013473"/>
  </r>
  <r>
    <x v="23"/>
    <x v="2"/>
    <x v="2"/>
    <n v="207.14"/>
    <n v="5.13"/>
    <n v="8.2129590656236431"/>
    <n v="0"/>
    <n v="0.19700000000000001"/>
    <n v="220.67995906562362"/>
    <n v="3"/>
    <n v="131.89482833550633"/>
    <n v="0"/>
    <n v="131.89482833550633"/>
  </r>
  <r>
    <x v="23"/>
    <x v="2"/>
    <x v="3"/>
    <n v="179.92699999999999"/>
    <n v="4.617"/>
    <n v="7.9480249022164271"/>
    <n v="0"/>
    <n v="0.11799999999999999"/>
    <n v="192.6100249022164"/>
    <n v="4"/>
    <n v="127.64015645371578"/>
    <n v="0"/>
    <n v="127.64015645371578"/>
  </r>
  <r>
    <x v="23"/>
    <x v="2"/>
    <x v="4"/>
    <m/>
    <m/>
    <n v="8.2129590656236431"/>
    <n v="0"/>
    <m/>
    <n v="8.2129590656236431"/>
    <n v="5"/>
    <n v="131.89482833550633"/>
    <n v="0"/>
    <n v="131.89482833550633"/>
  </r>
  <r>
    <x v="23"/>
    <x v="2"/>
    <x v="5"/>
    <m/>
    <m/>
    <n v="7.9480249022164271"/>
    <n v="0"/>
    <m/>
    <n v="7.9480249022164271"/>
    <n v="6"/>
    <n v="127.64015645371578"/>
    <n v="0"/>
    <n v="127.64015645371578"/>
  </r>
  <r>
    <x v="23"/>
    <x v="2"/>
    <x v="6"/>
    <m/>
    <m/>
    <n v="8.2129590656236431"/>
    <n v="0"/>
    <m/>
    <n v="8.2129590656236431"/>
    <n v="7"/>
    <n v="131.89482833550633"/>
    <n v="0"/>
    <n v="131.89482833550633"/>
  </r>
  <r>
    <x v="23"/>
    <x v="2"/>
    <x v="7"/>
    <m/>
    <m/>
    <n v="4.5038807779226424"/>
    <n v="0"/>
    <m/>
    <n v="4.5038807779226424"/>
    <n v="8"/>
    <n v="72.329421990438945"/>
    <n v="0"/>
    <n v="72.329421990438945"/>
  </r>
  <r>
    <x v="23"/>
    <x v="2"/>
    <x v="8"/>
    <m/>
    <m/>
    <n v="7.9480249022164271"/>
    <n v="0"/>
    <m/>
    <n v="7.9480249022164271"/>
    <n v="9"/>
    <n v="127.64015645371578"/>
    <n v="0"/>
    <n v="127.64015645371578"/>
  </r>
  <r>
    <x v="23"/>
    <x v="2"/>
    <x v="9"/>
    <n v="108.224"/>
    <n v="1.647"/>
    <n v="8.2129590656236431"/>
    <n v="0"/>
    <n v="0.125"/>
    <n v="118.20895906562365"/>
    <n v="10"/>
    <n v="131.89482833550633"/>
    <n v="0"/>
    <n v="131.89482833550633"/>
  </r>
  <r>
    <x v="23"/>
    <x v="2"/>
    <x v="10"/>
    <n v="203.25200000000001"/>
    <n v="4.468"/>
    <n v="7.9480249022164271"/>
    <n v="0"/>
    <n v="0.17499999999999999"/>
    <n v="215.84302490221643"/>
    <n v="11"/>
    <n v="127.64015645371578"/>
    <n v="0"/>
    <n v="127.64015645371578"/>
  </r>
  <r>
    <x v="23"/>
    <x v="2"/>
    <x v="11"/>
    <n v="235.059"/>
    <n v="5.14"/>
    <n v="8.2129590656236431"/>
    <n v="0"/>
    <n v="0.22700000000000001"/>
    <n v="248.63895906562362"/>
    <n v="12"/>
    <n v="131.89482833550633"/>
    <n v="0"/>
    <n v="131.89482833550633"/>
  </r>
  <r>
    <x v="23"/>
    <x v="5"/>
    <x v="0"/>
    <n v="2.1040000000000001"/>
    <n v="0"/>
    <n v="0"/>
    <n v="0"/>
    <n v="6.3E-2"/>
    <n v="2.1670000000000003"/>
    <n v="1"/>
    <n v="0"/>
    <n v="0"/>
    <n v="0"/>
  </r>
  <r>
    <x v="23"/>
    <x v="5"/>
    <x v="1"/>
    <n v="1.829"/>
    <n v="0"/>
    <n v="0"/>
    <n v="0"/>
    <n v="5.5E-2"/>
    <n v="1.8839999999999999"/>
    <n v="2"/>
    <n v="0"/>
    <n v="0"/>
    <n v="0"/>
  </r>
  <r>
    <x v="23"/>
    <x v="5"/>
    <x v="2"/>
    <n v="1.655"/>
    <n v="0"/>
    <n v="0"/>
    <n v="0"/>
    <n v="0.05"/>
    <n v="1.7050000000000001"/>
    <n v="3"/>
    <n v="0"/>
    <n v="0"/>
    <n v="0"/>
  </r>
  <r>
    <x v="23"/>
    <x v="5"/>
    <x v="3"/>
    <n v="1.04"/>
    <n v="0"/>
    <n v="0"/>
    <n v="0"/>
    <n v="3.1E-2"/>
    <n v="1.071"/>
    <n v="4"/>
    <n v="0"/>
    <n v="0"/>
    <n v="0"/>
  </r>
  <r>
    <x v="23"/>
    <x v="5"/>
    <x v="4"/>
    <m/>
    <m/>
    <n v="0"/>
    <n v="0"/>
    <m/>
    <n v="0"/>
    <n v="5"/>
    <n v="0"/>
    <n v="0"/>
    <n v="0"/>
  </r>
  <r>
    <x v="23"/>
    <x v="5"/>
    <x v="8"/>
    <m/>
    <m/>
    <n v="0"/>
    <n v="0"/>
    <m/>
    <n v="0"/>
    <n v="9"/>
    <n v="0"/>
    <n v="0"/>
    <n v="0"/>
  </r>
  <r>
    <x v="23"/>
    <x v="5"/>
    <x v="9"/>
    <n v="1.095"/>
    <n v="0"/>
    <n v="0"/>
    <n v="0"/>
    <n v="3.3000000000000002E-2"/>
    <n v="1.1279999999999999"/>
    <n v="10"/>
    <n v="0"/>
    <n v="0"/>
    <n v="0"/>
  </r>
  <r>
    <x v="23"/>
    <x v="5"/>
    <x v="10"/>
    <n v="1.4810000000000001"/>
    <n v="0"/>
    <n v="0"/>
    <n v="0"/>
    <n v="4.4999999999999998E-2"/>
    <n v="1.526"/>
    <n v="11"/>
    <n v="0"/>
    <n v="0"/>
    <n v="0"/>
  </r>
  <r>
    <x v="23"/>
    <x v="5"/>
    <x v="11"/>
    <n v="1.8859999999999999"/>
    <n v="0"/>
    <n v="0"/>
    <n v="0"/>
    <n v="5.7000000000000002E-2"/>
    <n v="1.9429999999999998"/>
    <n v="12"/>
    <n v="0"/>
    <n v="0"/>
    <n v="0"/>
  </r>
  <r>
    <x v="23"/>
    <x v="0"/>
    <x v="0"/>
    <n v="330.88760375999999"/>
    <n v="0"/>
    <n v="0"/>
    <n v="0"/>
    <n v="0"/>
    <n v="330.88760375999999"/>
    <n v="1"/>
    <n v="0"/>
    <n v="0"/>
    <n v="0"/>
  </r>
  <r>
    <x v="23"/>
    <x v="0"/>
    <x v="1"/>
    <n v="318.83216948099999"/>
    <n v="0"/>
    <n v="0"/>
    <n v="0"/>
    <n v="0"/>
    <n v="318.83216948099999"/>
    <n v="2"/>
    <n v="0"/>
    <n v="0"/>
    <n v="0"/>
  </r>
  <r>
    <x v="23"/>
    <x v="0"/>
    <x v="2"/>
    <n v="314.94386743889999"/>
    <n v="0"/>
    <n v="0"/>
    <n v="0"/>
    <n v="0"/>
    <n v="314.94386743889999"/>
    <n v="3"/>
    <n v="0"/>
    <n v="0"/>
    <n v="0"/>
  </r>
  <r>
    <x v="23"/>
    <x v="0"/>
    <x v="3"/>
    <n v="303.72042792000002"/>
    <n v="0"/>
    <n v="0"/>
    <n v="0"/>
    <n v="0"/>
    <n v="303.72042792000002"/>
    <n v="4"/>
    <n v="0"/>
    <n v="0"/>
    <n v="0"/>
  </r>
  <r>
    <x v="23"/>
    <x v="0"/>
    <x v="4"/>
    <m/>
    <n v="0"/>
    <n v="0"/>
    <n v="0"/>
    <n v="0"/>
    <n v="0"/>
    <n v="5"/>
    <n v="0"/>
    <n v="0"/>
    <n v="0"/>
  </r>
  <r>
    <x v="23"/>
    <x v="0"/>
    <x v="5"/>
    <m/>
    <n v="0"/>
    <n v="0"/>
    <n v="0"/>
    <n v="0"/>
    <n v="0"/>
    <n v="6"/>
    <n v="0"/>
    <n v="0"/>
    <n v="0"/>
  </r>
  <r>
    <x v="23"/>
    <x v="0"/>
    <x v="6"/>
    <m/>
    <n v="0"/>
    <n v="0"/>
    <n v="0"/>
    <n v="0"/>
    <n v="0"/>
    <n v="7"/>
    <n v="0"/>
    <n v="0"/>
    <n v="0"/>
  </r>
  <r>
    <x v="23"/>
    <x v="0"/>
    <x v="7"/>
    <m/>
    <n v="0"/>
    <n v="0"/>
    <n v="0"/>
    <n v="0"/>
    <n v="0"/>
    <n v="8"/>
    <n v="0"/>
    <n v="0"/>
    <n v="0"/>
  </r>
  <r>
    <x v="23"/>
    <x v="0"/>
    <x v="8"/>
    <m/>
    <n v="0"/>
    <n v="0"/>
    <n v="0"/>
    <n v="0"/>
    <n v="0"/>
    <n v="9"/>
    <n v="0"/>
    <n v="0"/>
    <n v="0"/>
  </r>
  <r>
    <x v="23"/>
    <x v="0"/>
    <x v="9"/>
    <n v="300.32453093999999"/>
    <n v="0"/>
    <n v="0"/>
    <n v="0"/>
    <n v="0"/>
    <n v="300.32453093999999"/>
    <n v="10"/>
    <n v="0"/>
    <n v="0"/>
    <n v="0"/>
  </r>
  <r>
    <x v="23"/>
    <x v="0"/>
    <x v="10"/>
    <n v="308.64447854100001"/>
    <n v="0"/>
    <n v="0"/>
    <n v="0"/>
    <n v="0"/>
    <n v="308.64447854100001"/>
    <n v="11"/>
    <n v="0"/>
    <n v="0"/>
    <n v="0"/>
  </r>
  <r>
    <x v="23"/>
    <x v="0"/>
    <x v="11"/>
    <n v="312.21017036999996"/>
    <n v="0"/>
    <n v="0"/>
    <n v="0"/>
    <n v="0"/>
    <n v="312.21017036999996"/>
    <n v="12"/>
    <n v="0"/>
    <n v="0"/>
    <n v="0"/>
  </r>
  <r>
    <x v="23"/>
    <x v="0"/>
    <x v="0"/>
    <n v="3690.1654475"/>
    <n v="0"/>
    <n v="454.89517914000004"/>
    <n v="0"/>
    <n v="0"/>
    <n v="4145.06062664"/>
    <n v="1"/>
    <n v="6764.14"/>
    <n v="0"/>
    <n v="6764.14"/>
  </r>
  <r>
    <x v="23"/>
    <x v="0"/>
    <x v="1"/>
    <n v="3488.3606343740003"/>
    <n v="0"/>
    <n v="454.89517914000004"/>
    <n v="0"/>
    <n v="0"/>
    <n v="3943.2558135140002"/>
    <n v="2"/>
    <n v="6764.14"/>
    <n v="0"/>
    <n v="6764.14"/>
  </r>
  <r>
    <x v="23"/>
    <x v="0"/>
    <x v="2"/>
    <n v="3431.3071748606003"/>
    <n v="0"/>
    <n v="454.89517914000004"/>
    <n v="0"/>
    <n v="0"/>
    <n v="3886.2023540006003"/>
    <n v="3"/>
    <n v="6764.14"/>
    <n v="0"/>
    <n v="6764.14"/>
  </r>
  <r>
    <x v="23"/>
    <x v="0"/>
    <x v="3"/>
    <n v="3266.6244816799999"/>
    <n v="0"/>
    <n v="454.89517914000004"/>
    <n v="0"/>
    <n v="0"/>
    <n v="3721.5196608199999"/>
    <n v="4"/>
    <n v="6764.14"/>
    <n v="0"/>
    <n v="6764.14"/>
  </r>
  <r>
    <x v="23"/>
    <x v="0"/>
    <x v="4"/>
    <m/>
    <n v="0"/>
    <n v="454.89517914000004"/>
    <n v="0"/>
    <n v="0"/>
    <n v="454.89517914000004"/>
    <n v="5"/>
    <n v="6764.14"/>
    <n v="0"/>
    <n v="6764.14"/>
  </r>
  <r>
    <x v="23"/>
    <x v="0"/>
    <x v="5"/>
    <m/>
    <n v="0"/>
    <n v="454.89517914000004"/>
    <n v="0"/>
    <n v="0"/>
    <n v="454.89517914000004"/>
    <n v="6"/>
    <n v="6764.14"/>
    <n v="0"/>
    <n v="6764.14"/>
  </r>
  <r>
    <x v="23"/>
    <x v="0"/>
    <x v="6"/>
    <m/>
    <n v="0"/>
    <n v="454.89517914000004"/>
    <n v="0"/>
    <n v="0"/>
    <n v="454.89517914000004"/>
    <n v="7"/>
    <n v="6764.14"/>
    <n v="0"/>
    <n v="6764.14"/>
  </r>
  <r>
    <x v="23"/>
    <x v="0"/>
    <x v="7"/>
    <m/>
    <n v="0"/>
    <n v="272.72951015516128"/>
    <n v="0"/>
    <n v="0"/>
    <n v="272.72951015516128"/>
    <n v="8"/>
    <n v="4055.3970967741934"/>
    <n v="0"/>
    <n v="4055.3970967741934"/>
  </r>
  <r>
    <x v="23"/>
    <x v="0"/>
    <x v="8"/>
    <m/>
    <n v="0"/>
    <n v="454.89517914000004"/>
    <n v="0"/>
    <n v="0"/>
    <n v="454.89517914000004"/>
    <n v="9"/>
    <n v="6764.14"/>
    <n v="0"/>
    <n v="6764.14"/>
  </r>
  <r>
    <x v="23"/>
    <x v="0"/>
    <x v="9"/>
    <n v="3291.5386561400001"/>
    <n v="0"/>
    <n v="454.89517914000004"/>
    <n v="0"/>
    <n v="0"/>
    <n v="3746.43383528"/>
    <n v="10"/>
    <n v="6764.14"/>
    <n v="0"/>
    <n v="6764.14"/>
  </r>
  <r>
    <x v="23"/>
    <x v="0"/>
    <x v="10"/>
    <n v="3391.1953539800002"/>
    <n v="0"/>
    <n v="454.89517914000004"/>
    <n v="0"/>
    <n v="0"/>
    <n v="3846.0905331200001"/>
    <n v="11"/>
    <n v="6764.14"/>
    <n v="0"/>
    <n v="6764.14"/>
  </r>
  <r>
    <x v="23"/>
    <x v="0"/>
    <x v="11"/>
    <n v="3490.8520518200003"/>
    <n v="0"/>
    <n v="454.89517914000004"/>
    <n v="0"/>
    <n v="0"/>
    <n v="3945.7472309600003"/>
    <n v="12"/>
    <n v="6764.14"/>
    <n v="0"/>
    <n v="6764.14"/>
  </r>
  <r>
    <x v="23"/>
    <x v="6"/>
    <x v="0"/>
    <n v="245.78100000000001"/>
    <n v="0"/>
    <n v="3.424795"/>
    <n v="0"/>
    <n v="21.018000000000001"/>
    <n v="270.223795"/>
    <n v="1"/>
    <n v="55"/>
    <n v="0"/>
    <n v="55"/>
  </r>
  <r>
    <x v="23"/>
    <x v="6"/>
    <x v="1"/>
    <n v="235.23699999999999"/>
    <n v="0"/>
    <n v="3.424795"/>
    <n v="0"/>
    <n v="20.431999999999999"/>
    <n v="259.093795"/>
    <n v="2"/>
    <n v="55"/>
    <n v="0"/>
    <n v="55"/>
  </r>
  <r>
    <x v="23"/>
    <x v="6"/>
    <x v="2"/>
    <n v="176.56899999999999"/>
    <n v="0"/>
    <n v="3.424795"/>
    <n v="0"/>
    <n v="14.853999999999999"/>
    <n v="194.84779499999996"/>
    <n v="3"/>
    <n v="55"/>
    <n v="0"/>
    <n v="55"/>
  </r>
  <r>
    <x v="23"/>
    <x v="6"/>
    <x v="3"/>
    <n v="146.09299999999999"/>
    <n v="0"/>
    <n v="3.424795"/>
    <n v="0"/>
    <n v="12.848000000000001"/>
    <n v="162.36579499999999"/>
    <n v="4"/>
    <n v="55"/>
    <n v="0"/>
    <n v="55"/>
  </r>
  <r>
    <x v="23"/>
    <x v="6"/>
    <x v="4"/>
    <m/>
    <m/>
    <n v="3.424795"/>
    <n v="0"/>
    <m/>
    <n v="3.424795"/>
    <n v="5"/>
    <n v="55"/>
    <n v="0"/>
    <n v="55"/>
  </r>
  <r>
    <x v="23"/>
    <x v="6"/>
    <x v="5"/>
    <m/>
    <m/>
    <n v="3.424795"/>
    <n v="0"/>
    <m/>
    <n v="3.424795"/>
    <n v="6"/>
    <n v="55"/>
    <n v="0"/>
    <n v="55"/>
  </r>
  <r>
    <x v="23"/>
    <x v="6"/>
    <x v="6"/>
    <m/>
    <m/>
    <n v="3.424795"/>
    <n v="0"/>
    <m/>
    <n v="3.424795"/>
    <n v="7"/>
    <n v="55"/>
    <n v="0"/>
    <n v="55"/>
  </r>
  <r>
    <x v="23"/>
    <x v="6"/>
    <x v="7"/>
    <m/>
    <m/>
    <n v="1.6571588709677418"/>
    <n v="0"/>
    <m/>
    <n v="1.6571588709677418"/>
    <n v="8"/>
    <n v="26.612903225806452"/>
    <n v="0"/>
    <n v="26.612903225806452"/>
  </r>
  <r>
    <x v="23"/>
    <x v="6"/>
    <x v="8"/>
    <m/>
    <m/>
    <n v="3.424795"/>
    <n v="0"/>
    <m/>
    <n v="3.424795"/>
    <n v="9"/>
    <n v="55"/>
    <n v="0"/>
    <n v="55"/>
  </r>
  <r>
    <x v="23"/>
    <x v="6"/>
    <x v="9"/>
    <n v="105"/>
    <n v="0"/>
    <n v="3.424795"/>
    <n v="0"/>
    <n v="4.6189999999999998"/>
    <n v="113.043795"/>
    <n v="10"/>
    <n v="55"/>
    <n v="0"/>
    <n v="55"/>
  </r>
  <r>
    <x v="23"/>
    <x v="6"/>
    <x v="10"/>
    <n v="192.32900000000001"/>
    <n v="0"/>
    <n v="3.424795"/>
    <n v="0"/>
    <n v="14.492000000000001"/>
    <n v="210.24579499999999"/>
    <n v="11"/>
    <n v="55"/>
    <n v="0"/>
    <n v="55"/>
  </r>
  <r>
    <x v="23"/>
    <x v="6"/>
    <x v="11"/>
    <n v="210"/>
    <n v="0"/>
    <n v="3.424795"/>
    <n v="0"/>
    <n v="16.917999999999999"/>
    <n v="230.342795"/>
    <n v="12"/>
    <n v="55"/>
    <n v="0"/>
    <n v="55"/>
  </r>
  <r>
    <x v="23"/>
    <x v="1"/>
    <x v="0"/>
    <n v="30"/>
    <n v="0"/>
    <n v="0"/>
    <n v="0"/>
    <n v="1.873"/>
    <n v="31.873000000000001"/>
    <n v="1"/>
    <n v="0"/>
    <n v="0"/>
    <n v="0"/>
  </r>
  <r>
    <x v="23"/>
    <x v="1"/>
    <x v="1"/>
    <n v="25.925999999999998"/>
    <n v="0"/>
    <n v="0"/>
    <n v="0"/>
    <n v="1.613"/>
    <n v="27.538999999999998"/>
    <n v="2"/>
    <n v="0"/>
    <n v="0"/>
    <n v="0"/>
  </r>
  <r>
    <x v="23"/>
    <x v="1"/>
    <x v="2"/>
    <n v="22.658000000000001"/>
    <n v="0"/>
    <n v="0"/>
    <n v="0"/>
    <n v="1.379"/>
    <n v="24.037000000000003"/>
    <n v="3"/>
    <n v="0"/>
    <n v="0"/>
    <n v="0"/>
  </r>
  <r>
    <x v="23"/>
    <x v="1"/>
    <x v="3"/>
    <n v="12.733000000000001"/>
    <n v="0"/>
    <n v="0"/>
    <n v="0"/>
    <n v="0.71699999999999997"/>
    <n v="13.450000000000001"/>
    <n v="4"/>
    <n v="0"/>
    <n v="0"/>
    <n v="0"/>
  </r>
  <r>
    <x v="23"/>
    <x v="1"/>
    <x v="4"/>
    <m/>
    <m/>
    <n v="0"/>
    <n v="0"/>
    <m/>
    <n v="0"/>
    <n v="5"/>
    <n v="0"/>
    <n v="0"/>
    <n v="0"/>
  </r>
  <r>
    <x v="23"/>
    <x v="1"/>
    <x v="8"/>
    <m/>
    <m/>
    <n v="0"/>
    <n v="0"/>
    <m/>
    <n v="0"/>
    <n v="9"/>
    <n v="0"/>
    <n v="0"/>
    <n v="0"/>
  </r>
  <r>
    <x v="23"/>
    <x v="1"/>
    <x v="9"/>
    <n v="13.481"/>
    <n v="0"/>
    <n v="0"/>
    <n v="0"/>
    <n v="0.76100000000000001"/>
    <n v="14.241999999999999"/>
    <n v="10"/>
    <n v="0"/>
    <n v="0"/>
    <n v="0"/>
  </r>
  <r>
    <x v="23"/>
    <x v="1"/>
    <x v="10"/>
    <n v="18.914999999999999"/>
    <n v="0"/>
    <n v="0"/>
    <n v="0"/>
    <n v="1.4590000000000001"/>
    <n v="20.373999999999999"/>
    <n v="11"/>
    <n v="0"/>
    <n v="0"/>
    <n v="0"/>
  </r>
  <r>
    <x v="23"/>
    <x v="1"/>
    <x v="11"/>
    <n v="25.033999999999999"/>
    <n v="0"/>
    <n v="0"/>
    <n v="0"/>
    <n v="1.9750000000000001"/>
    <n v="27.009"/>
    <n v="12"/>
    <n v="0"/>
    <n v="0"/>
    <n v="0"/>
  </r>
  <r>
    <x v="23"/>
    <x v="3"/>
    <x v="0"/>
    <n v="662"/>
    <n v="93.216999999999999"/>
    <n v="21.095556908429508"/>
    <n v="0"/>
    <n v="61.98"/>
    <n v="838.29255690842956"/>
    <n v="1"/>
    <n v="338.78104527822046"/>
    <n v="0"/>
    <n v="338.78104527822046"/>
  </r>
  <r>
    <x v="23"/>
    <x v="3"/>
    <x v="1"/>
    <n v="632"/>
    <n v="87.025999999999996"/>
    <n v="19.054051401162134"/>
    <n v="0"/>
    <n v="55.518999999999998"/>
    <n v="793.59905140116211"/>
    <n v="2"/>
    <n v="305.99578283194103"/>
    <n v="0"/>
    <n v="305.99578283194103"/>
  </r>
  <r>
    <x v="23"/>
    <x v="3"/>
    <x v="2"/>
    <n v="572"/>
    <n v="55.97"/>
    <n v="21.095556908429508"/>
    <n v="0"/>
    <n v="41.594000000000001"/>
    <n v="690.65955690842964"/>
    <n v="3"/>
    <n v="338.78104527822046"/>
    <n v="0"/>
    <n v="338.78104527822046"/>
  </r>
  <r>
    <x v="23"/>
    <x v="3"/>
    <x v="3"/>
    <n v="512"/>
    <n v="51.603999999999999"/>
    <n v="20.415055072673713"/>
    <n v="0"/>
    <n v="37.972999999999999"/>
    <n v="621.99205507267368"/>
    <n v="4"/>
    <n v="327.85262446279393"/>
    <n v="0"/>
    <n v="327.85262446279393"/>
  </r>
  <r>
    <x v="23"/>
    <x v="3"/>
    <x v="4"/>
    <m/>
    <m/>
    <n v="21.095556908429508"/>
    <n v="0"/>
    <m/>
    <n v="21.095556908429508"/>
    <n v="5"/>
    <n v="338.78104527822046"/>
    <n v="0"/>
    <n v="338.78104527822046"/>
  </r>
  <r>
    <x v="23"/>
    <x v="3"/>
    <x v="5"/>
    <m/>
    <m/>
    <n v="20.415055072673713"/>
    <n v="0"/>
    <m/>
    <n v="20.415055072673713"/>
    <n v="6"/>
    <n v="327.85262446279393"/>
    <n v="0"/>
    <n v="327.85262446279393"/>
  </r>
  <r>
    <x v="23"/>
    <x v="3"/>
    <x v="6"/>
    <m/>
    <m/>
    <n v="19.054051401162138"/>
    <n v="0"/>
    <m/>
    <n v="19.054051401162138"/>
    <n v="7"/>
    <n v="305.99578283194109"/>
    <n v="0"/>
    <n v="305.99578283194109"/>
  </r>
  <r>
    <x v="23"/>
    <x v="3"/>
    <x v="7"/>
    <m/>
    <m/>
    <n v="13.610036715115795"/>
    <n v="0"/>
    <m/>
    <n v="13.610036715115795"/>
    <n v="8"/>
    <n v="218.56841630852904"/>
    <n v="0"/>
    <n v="218.56841630852904"/>
  </r>
  <r>
    <x v="23"/>
    <x v="3"/>
    <x v="8"/>
    <m/>
    <m/>
    <n v="20.415055072673713"/>
    <n v="0"/>
    <m/>
    <n v="20.415055072673713"/>
    <n v="9"/>
    <n v="327.85262446279393"/>
    <n v="0"/>
    <n v="327.85262446279393"/>
  </r>
  <r>
    <x v="23"/>
    <x v="3"/>
    <x v="9"/>
    <n v="482"/>
    <n v="27.425000000000001"/>
    <n v="21.095556908429508"/>
    <n v="0"/>
    <n v="16.141999999999999"/>
    <n v="546.66255690842956"/>
    <n v="10"/>
    <n v="338.78104527822046"/>
    <n v="0"/>
    <n v="338.78104527822046"/>
  </r>
  <r>
    <x v="23"/>
    <x v="3"/>
    <x v="10"/>
    <n v="572"/>
    <n v="55.625"/>
    <n v="20.415055072673713"/>
    <n v="0"/>
    <n v="43.887999999999998"/>
    <n v="691.92805507267371"/>
    <n v="11"/>
    <n v="327.85262446279393"/>
    <n v="0"/>
    <n v="327.85262446279393"/>
  </r>
  <r>
    <x v="23"/>
    <x v="3"/>
    <x v="11"/>
    <n v="602"/>
    <n v="71.465000000000003"/>
    <n v="21.095556908429508"/>
    <n v="0"/>
    <n v="57.243000000000002"/>
    <n v="751.80355690842964"/>
    <n v="12"/>
    <n v="338.78104527822046"/>
    <n v="0"/>
    <n v="338.78104527822046"/>
  </r>
  <r>
    <x v="23"/>
    <x v="4"/>
    <x v="0"/>
    <n v="0"/>
    <n v="0"/>
    <n v="14.0416595"/>
    <n v="0"/>
    <n v="0"/>
    <n v="14.0416595"/>
    <n v="1"/>
    <n v="225.5"/>
    <n v="0"/>
    <n v="225.5"/>
  </r>
  <r>
    <x v="23"/>
    <x v="4"/>
    <x v="1"/>
    <n v="0"/>
    <n v="0"/>
    <n v="14.0416595"/>
    <n v="0"/>
    <n v="0"/>
    <n v="14.0416595"/>
    <n v="2"/>
    <n v="225.5"/>
    <n v="0"/>
    <n v="225.5"/>
  </r>
  <r>
    <x v="23"/>
    <x v="4"/>
    <x v="2"/>
    <n v="0"/>
    <n v="0"/>
    <n v="14.0416595"/>
    <n v="0"/>
    <n v="0"/>
    <n v="14.0416595"/>
    <n v="3"/>
    <n v="225.5"/>
    <n v="0"/>
    <n v="225.5"/>
  </r>
  <r>
    <x v="23"/>
    <x v="4"/>
    <x v="3"/>
    <n v="0"/>
    <n v="0"/>
    <n v="14.0416595"/>
    <n v="0"/>
    <n v="0"/>
    <n v="14.0416595"/>
    <n v="4"/>
    <n v="225.5"/>
    <n v="0"/>
    <n v="225.5"/>
  </r>
  <r>
    <x v="23"/>
    <x v="4"/>
    <x v="4"/>
    <m/>
    <m/>
    <n v="14.0416595"/>
    <n v="0"/>
    <m/>
    <n v="14.0416595"/>
    <n v="5"/>
    <n v="225.5"/>
    <n v="0"/>
    <n v="225.5"/>
  </r>
  <r>
    <x v="23"/>
    <x v="4"/>
    <x v="5"/>
    <m/>
    <m/>
    <n v="14.0416595"/>
    <n v="0"/>
    <m/>
    <n v="14.0416595"/>
    <n v="6"/>
    <n v="225.5"/>
    <n v="0"/>
    <n v="225.5"/>
  </r>
  <r>
    <x v="23"/>
    <x v="4"/>
    <x v="6"/>
    <m/>
    <m/>
    <n v="14.0416595"/>
    <n v="0"/>
    <m/>
    <n v="14.0416595"/>
    <n v="7"/>
    <n v="225.5"/>
    <n v="0"/>
    <n v="225.5"/>
  </r>
  <r>
    <x v="23"/>
    <x v="4"/>
    <x v="7"/>
    <m/>
    <m/>
    <n v="7.7002648870967745"/>
    <n v="0"/>
    <m/>
    <n v="7.7002648870967745"/>
    <n v="8"/>
    <n v="123.66129032258065"/>
    <n v="0"/>
    <n v="123.66129032258065"/>
  </r>
  <r>
    <x v="23"/>
    <x v="4"/>
    <x v="8"/>
    <m/>
    <m/>
    <n v="14.0416595"/>
    <n v="0"/>
    <m/>
    <n v="14.0416595"/>
    <n v="9"/>
    <n v="225.5"/>
    <n v="0"/>
    <n v="225.5"/>
  </r>
  <r>
    <x v="23"/>
    <x v="4"/>
    <x v="9"/>
    <n v="0"/>
    <n v="0"/>
    <n v="14.0416595"/>
    <n v="0"/>
    <n v="0"/>
    <n v="14.0416595"/>
    <n v="10"/>
    <n v="225.5"/>
    <n v="0"/>
    <n v="225.5"/>
  </r>
  <r>
    <x v="23"/>
    <x v="4"/>
    <x v="10"/>
    <n v="0"/>
    <n v="0"/>
    <n v="14.0416595"/>
    <n v="0"/>
    <n v="0"/>
    <n v="14.0416595"/>
    <n v="11"/>
    <n v="225.5"/>
    <n v="0"/>
    <n v="225.5"/>
  </r>
  <r>
    <x v="23"/>
    <x v="4"/>
    <x v="11"/>
    <n v="0"/>
    <n v="0"/>
    <n v="14.0416595"/>
    <n v="0"/>
    <n v="0"/>
    <n v="14.0416595"/>
    <n v="12"/>
    <n v="225.5"/>
    <n v="0"/>
    <n v="225.5"/>
  </r>
  <r>
    <x v="24"/>
    <x v="2"/>
    <x v="6"/>
    <m/>
    <m/>
    <n v="21.971"/>
    <n v="0"/>
    <m/>
    <n v="21.971"/>
    <n v="7"/>
    <n v="352.84009699850651"/>
    <n v="0"/>
    <n v="352.84009699850651"/>
  </r>
  <r>
    <x v="25"/>
    <x v="2"/>
    <x v="0"/>
    <n v="190"/>
    <n v="25.302"/>
    <n v="0"/>
    <n v="0"/>
    <n v="1.389"/>
    <n v="216.691"/>
    <n v="1"/>
    <n v="0"/>
    <n v="0"/>
    <n v="0"/>
  </r>
  <r>
    <x v="25"/>
    <x v="2"/>
    <x v="1"/>
    <n v="170"/>
    <n v="21.154"/>
    <n v="0"/>
    <n v="0"/>
    <n v="1.202"/>
    <n v="192.35599999999999"/>
    <n v="2"/>
    <n v="0"/>
    <n v="0"/>
    <n v="0"/>
  </r>
  <r>
    <x v="25"/>
    <x v="2"/>
    <x v="2"/>
    <n v="120"/>
    <n v="16.643999999999998"/>
    <n v="0"/>
    <n v="0"/>
    <n v="1.0549999999999999"/>
    <n v="137.69900000000001"/>
    <n v="3"/>
    <n v="0"/>
    <n v="0"/>
    <n v="0"/>
  </r>
  <r>
    <x v="25"/>
    <x v="2"/>
    <x v="3"/>
    <n v="102.925"/>
    <n v="11.832000000000001"/>
    <n v="0"/>
    <n v="0"/>
    <n v="0.60599999999999998"/>
    <n v="115.363"/>
    <n v="4"/>
    <n v="0"/>
    <n v="0"/>
    <n v="0"/>
  </r>
  <r>
    <x v="25"/>
    <x v="2"/>
    <x v="4"/>
    <m/>
    <m/>
    <n v="0"/>
    <n v="0"/>
    <m/>
    <n v="0"/>
    <n v="5"/>
    <n v="0"/>
    <n v="0"/>
    <n v="0"/>
  </r>
  <r>
    <x v="25"/>
    <x v="2"/>
    <x v="5"/>
    <m/>
    <m/>
    <n v="0"/>
    <m/>
    <m/>
    <n v="0"/>
    <n v="6"/>
    <m/>
    <m/>
    <n v="0"/>
  </r>
  <r>
    <x v="25"/>
    <x v="2"/>
    <x v="6"/>
    <m/>
    <m/>
    <n v="0"/>
    <m/>
    <m/>
    <n v="0"/>
    <n v="7"/>
    <m/>
    <m/>
    <n v="0"/>
  </r>
  <r>
    <x v="25"/>
    <x v="2"/>
    <x v="7"/>
    <m/>
    <m/>
    <n v="0"/>
    <m/>
    <m/>
    <n v="0"/>
    <n v="8"/>
    <m/>
    <m/>
    <n v="0"/>
  </r>
  <r>
    <x v="25"/>
    <x v="2"/>
    <x v="8"/>
    <m/>
    <m/>
    <n v="0"/>
    <n v="0"/>
    <m/>
    <n v="0"/>
    <n v="9"/>
    <n v="0"/>
    <n v="0"/>
    <n v="0"/>
  </r>
  <r>
    <x v="25"/>
    <x v="2"/>
    <x v="9"/>
    <n v="88.994902999999994"/>
    <n v="4.0863870000000002"/>
    <n v="0"/>
    <n v="0"/>
    <n v="0.79500000000000004"/>
    <n v="93.876289999999997"/>
    <n v="10"/>
    <n v="0"/>
    <n v="0"/>
    <n v="0"/>
  </r>
  <r>
    <x v="25"/>
    <x v="2"/>
    <x v="10"/>
    <n v="152.55500000000001"/>
    <n v="15.715999999999999"/>
    <n v="0"/>
    <n v="0"/>
    <n v="1.17"/>
    <n v="169.441"/>
    <n v="11"/>
    <n v="0"/>
    <n v="0"/>
    <n v="0"/>
  </r>
  <r>
    <x v="25"/>
    <x v="2"/>
    <x v="11"/>
    <n v="176.845"/>
    <n v="15.103"/>
    <n v="0"/>
    <n v="0"/>
    <n v="1.5389999999999999"/>
    <n v="193.48699999999999"/>
    <n v="12"/>
    <n v="0"/>
    <n v="0"/>
    <n v="0"/>
  </r>
  <r>
    <x v="25"/>
    <x v="5"/>
    <x v="0"/>
    <n v="6.9180000000000001"/>
    <n v="0"/>
    <n v="0"/>
    <n v="0"/>
    <n v="0.20699999999999999"/>
    <n v="7.125"/>
    <n v="1"/>
    <n v="0"/>
    <n v="0"/>
    <n v="0"/>
  </r>
  <r>
    <x v="25"/>
    <x v="5"/>
    <x v="1"/>
    <n v="5.9980000000000002"/>
    <n v="0"/>
    <n v="0"/>
    <n v="0"/>
    <n v="0.18"/>
    <n v="6.1779999999999999"/>
    <n v="2"/>
    <n v="0"/>
    <n v="0"/>
    <n v="0"/>
  </r>
  <r>
    <x v="25"/>
    <x v="5"/>
    <x v="2"/>
    <n v="5.3449999999999998"/>
    <n v="0"/>
    <n v="0"/>
    <n v="0"/>
    <n v="0.16"/>
    <n v="5.5049999999999999"/>
    <n v="3"/>
    <n v="0"/>
    <n v="0"/>
    <n v="0"/>
  </r>
  <r>
    <x v="25"/>
    <x v="5"/>
    <x v="3"/>
    <n v="3.202"/>
    <n v="0"/>
    <n v="0"/>
    <n v="0"/>
    <n v="9.6000000000000002E-2"/>
    <n v="3.298"/>
    <n v="4"/>
    <n v="0"/>
    <n v="0"/>
    <n v="0"/>
  </r>
  <r>
    <x v="25"/>
    <x v="5"/>
    <x v="4"/>
    <m/>
    <m/>
    <n v="0"/>
    <n v="0"/>
    <m/>
    <n v="0"/>
    <n v="5"/>
    <n v="0"/>
    <n v="0"/>
    <n v="0"/>
  </r>
  <r>
    <x v="25"/>
    <x v="5"/>
    <x v="8"/>
    <m/>
    <m/>
    <n v="0"/>
    <n v="0"/>
    <m/>
    <n v="0"/>
    <n v="9"/>
    <n v="0"/>
    <n v="0"/>
    <n v="0"/>
  </r>
  <r>
    <x v="25"/>
    <x v="5"/>
    <x v="9"/>
    <n v="3.3780000000000001"/>
    <n v="0"/>
    <n v="0"/>
    <n v="0"/>
    <n v="0.10100000000000001"/>
    <n v="3.4790000000000001"/>
    <n v="10"/>
    <n v="0"/>
    <n v="0"/>
    <n v="0"/>
  </r>
  <r>
    <x v="25"/>
    <x v="5"/>
    <x v="10"/>
    <n v="4.7469999999999999"/>
    <n v="0"/>
    <n v="0"/>
    <n v="0"/>
    <n v="0.14199999999999999"/>
    <n v="4.8890000000000002"/>
    <n v="11"/>
    <n v="0"/>
    <n v="0"/>
    <n v="0"/>
  </r>
  <r>
    <x v="25"/>
    <x v="5"/>
    <x v="11"/>
    <n v="6.1550000000000002"/>
    <n v="0"/>
    <n v="0"/>
    <n v="0"/>
    <n v="0.185"/>
    <n v="6.34"/>
    <n v="12"/>
    <n v="0"/>
    <n v="0"/>
    <n v="0"/>
  </r>
  <r>
    <x v="25"/>
    <x v="0"/>
    <x v="0"/>
    <n v="14.549300000000001"/>
    <n v="0"/>
    <n v="0"/>
    <n v="0"/>
    <n v="0"/>
    <n v="14.549300000000001"/>
    <n v="1"/>
    <n v="0"/>
    <n v="0"/>
    <n v="0"/>
  </r>
  <r>
    <x v="25"/>
    <x v="0"/>
    <x v="1"/>
    <n v="14.549300000000001"/>
    <n v="0"/>
    <n v="0"/>
    <n v="0"/>
    <n v="0"/>
    <n v="14.549300000000001"/>
    <n v="2"/>
    <n v="0"/>
    <n v="0"/>
    <n v="0"/>
  </r>
  <r>
    <x v="25"/>
    <x v="0"/>
    <x v="2"/>
    <n v="14.549300000000001"/>
    <n v="0"/>
    <n v="0"/>
    <n v="0"/>
    <n v="0"/>
    <n v="14.549300000000001"/>
    <n v="3"/>
    <n v="0"/>
    <n v="0"/>
    <n v="0"/>
  </r>
  <r>
    <x v="25"/>
    <x v="0"/>
    <x v="3"/>
    <n v="14.549300000000001"/>
    <n v="0"/>
    <n v="0"/>
    <n v="0"/>
    <n v="0"/>
    <n v="14.549300000000001"/>
    <n v="4"/>
    <n v="0"/>
    <n v="0"/>
    <n v="0"/>
  </r>
  <r>
    <x v="25"/>
    <x v="0"/>
    <x v="4"/>
    <m/>
    <n v="0"/>
    <n v="0"/>
    <n v="0"/>
    <n v="0"/>
    <n v="0"/>
    <n v="5"/>
    <n v="0"/>
    <n v="0"/>
    <n v="0"/>
  </r>
  <r>
    <x v="25"/>
    <x v="0"/>
    <x v="5"/>
    <m/>
    <n v="0"/>
    <n v="0"/>
    <n v="0"/>
    <n v="0"/>
    <n v="0"/>
    <n v="6"/>
    <n v="0"/>
    <n v="0"/>
    <n v="0"/>
  </r>
  <r>
    <x v="25"/>
    <x v="0"/>
    <x v="6"/>
    <m/>
    <n v="0"/>
    <n v="0"/>
    <n v="0"/>
    <n v="0"/>
    <n v="0"/>
    <n v="7"/>
    <n v="0"/>
    <n v="0"/>
    <n v="0"/>
  </r>
  <r>
    <x v="25"/>
    <x v="0"/>
    <x v="7"/>
    <m/>
    <n v="0"/>
    <n v="0"/>
    <n v="0"/>
    <n v="0"/>
    <n v="0"/>
    <n v="8"/>
    <n v="0"/>
    <n v="0"/>
    <n v="0"/>
  </r>
  <r>
    <x v="25"/>
    <x v="0"/>
    <x v="8"/>
    <m/>
    <n v="0"/>
    <n v="0"/>
    <n v="0"/>
    <n v="0"/>
    <n v="0"/>
    <n v="9"/>
    <n v="0"/>
    <n v="0"/>
    <n v="0"/>
  </r>
  <r>
    <x v="25"/>
    <x v="0"/>
    <x v="9"/>
    <n v="14.549300000000001"/>
    <n v="0"/>
    <n v="0"/>
    <n v="0"/>
    <n v="0"/>
    <n v="14.549300000000001"/>
    <n v="10"/>
    <n v="0"/>
    <n v="0"/>
    <n v="0"/>
  </r>
  <r>
    <x v="25"/>
    <x v="0"/>
    <x v="10"/>
    <n v="14.549300000000001"/>
    <n v="0"/>
    <n v="0"/>
    <n v="0"/>
    <n v="0"/>
    <n v="14.549300000000001"/>
    <n v="11"/>
    <n v="0"/>
    <n v="0"/>
    <n v="0"/>
  </r>
  <r>
    <x v="25"/>
    <x v="0"/>
    <x v="11"/>
    <n v="14.549300000000001"/>
    <n v="0"/>
    <n v="0"/>
    <n v="0"/>
    <n v="0"/>
    <n v="14.549300000000001"/>
    <n v="12"/>
    <n v="0"/>
    <n v="0"/>
    <n v="0"/>
  </r>
  <r>
    <x v="25"/>
    <x v="0"/>
    <x v="0"/>
    <n v="1047.1813431999999"/>
    <n v="0"/>
    <n v="0"/>
    <n v="0"/>
    <n v="0"/>
    <n v="1047.1813431999999"/>
    <n v="1"/>
    <n v="0"/>
    <n v="0"/>
    <n v="0"/>
  </r>
  <r>
    <x v="25"/>
    <x v="0"/>
    <x v="1"/>
    <n v="1042.8597469599999"/>
    <n v="0"/>
    <n v="0"/>
    <n v="0"/>
    <n v="0"/>
    <n v="1042.8597469599999"/>
    <n v="2"/>
    <n v="0"/>
    <n v="0"/>
    <n v="0"/>
  </r>
  <r>
    <x v="25"/>
    <x v="0"/>
    <x v="2"/>
    <n v="1041.2373772240001"/>
    <n v="0"/>
    <n v="0"/>
    <n v="0"/>
    <n v="0"/>
    <n v="1041.2373772240001"/>
    <n v="3"/>
    <n v="0"/>
    <n v="0"/>
    <n v="0"/>
  </r>
  <r>
    <x v="25"/>
    <x v="0"/>
    <x v="3"/>
    <n v="1033.4544672"/>
    <n v="0"/>
    <n v="0"/>
    <n v="0"/>
    <n v="0"/>
    <n v="1033.4544672"/>
    <n v="4"/>
    <n v="0"/>
    <n v="0"/>
    <n v="0"/>
  </r>
  <r>
    <x v="25"/>
    <x v="0"/>
    <x v="4"/>
    <m/>
    <n v="0"/>
    <n v="0"/>
    <n v="0"/>
    <n v="0"/>
    <n v="0"/>
    <n v="5"/>
    <n v="0"/>
    <n v="0"/>
    <n v="0"/>
  </r>
  <r>
    <x v="25"/>
    <x v="0"/>
    <x v="5"/>
    <m/>
    <n v="0"/>
    <n v="0"/>
    <n v="0"/>
    <n v="0"/>
    <n v="0"/>
    <n v="6"/>
    <n v="0"/>
    <n v="0"/>
    <n v="0"/>
  </r>
  <r>
    <x v="25"/>
    <x v="0"/>
    <x v="6"/>
    <m/>
    <n v="0"/>
    <n v="0"/>
    <n v="0"/>
    <n v="0"/>
    <n v="0"/>
    <n v="7"/>
    <n v="0"/>
    <n v="0"/>
    <n v="0"/>
  </r>
  <r>
    <x v="25"/>
    <x v="0"/>
    <x v="7"/>
    <m/>
    <n v="0"/>
    <n v="0"/>
    <n v="0"/>
    <n v="0"/>
    <n v="0"/>
    <n v="8"/>
    <n v="0"/>
    <n v="0"/>
    <n v="0"/>
  </r>
  <r>
    <x v="25"/>
    <x v="0"/>
    <x v="8"/>
    <m/>
    <n v="0"/>
    <n v="0"/>
    <n v="0"/>
    <n v="0"/>
    <n v="0"/>
    <n v="9"/>
    <n v="0"/>
    <n v="0"/>
    <n v="0"/>
  </r>
  <r>
    <x v="25"/>
    <x v="0"/>
    <x v="9"/>
    <n v="1028.7925504"/>
    <n v="0"/>
    <n v="0"/>
    <n v="0"/>
    <n v="0"/>
    <n v="1028.7925504"/>
    <n v="10"/>
    <n v="0"/>
    <n v="0"/>
    <n v="0"/>
  </r>
  <r>
    <x v="25"/>
    <x v="0"/>
    <x v="10"/>
    <n v="1038.6089965599999"/>
    <n v="0"/>
    <n v="0"/>
    <n v="0"/>
    <n v="0"/>
    <n v="1038.6089965599999"/>
    <n v="11"/>
    <n v="0"/>
    <n v="0"/>
    <n v="0"/>
  </r>
  <r>
    <x v="25"/>
    <x v="0"/>
    <x v="11"/>
    <n v="1043.1967592000001"/>
    <n v="0"/>
    <n v="0"/>
    <n v="0"/>
    <n v="0"/>
    <n v="1043.1967592000001"/>
    <n v="12"/>
    <n v="0"/>
    <n v="0"/>
    <n v="0"/>
  </r>
  <r>
    <x v="25"/>
    <x v="6"/>
    <x v="0"/>
    <n v="181.14500000000001"/>
    <n v="0"/>
    <n v="0"/>
    <n v="0"/>
    <n v="5.4359999999999999"/>
    <n v="186.58100000000002"/>
    <n v="1"/>
    <n v="0"/>
    <n v="0"/>
    <n v="0"/>
  </r>
  <r>
    <x v="25"/>
    <x v="6"/>
    <x v="1"/>
    <n v="183.29"/>
    <n v="0"/>
    <n v="0"/>
    <n v="0"/>
    <n v="5.4989999999999997"/>
    <n v="188.78899999999999"/>
    <n v="2"/>
    <n v="0"/>
    <n v="0"/>
    <n v="0"/>
  </r>
  <r>
    <x v="25"/>
    <x v="6"/>
    <x v="2"/>
    <n v="128.583"/>
    <n v="0"/>
    <n v="0"/>
    <n v="0"/>
    <n v="3.8580000000000001"/>
    <n v="132.441"/>
    <n v="3"/>
    <n v="0"/>
    <n v="0"/>
    <n v="0"/>
  </r>
  <r>
    <x v="25"/>
    <x v="6"/>
    <x v="3"/>
    <n v="104.44499999999999"/>
    <n v="0"/>
    <n v="0"/>
    <n v="0"/>
    <n v="3.133"/>
    <n v="107.57799999999999"/>
    <n v="4"/>
    <n v="0"/>
    <n v="0"/>
    <n v="0"/>
  </r>
  <r>
    <x v="25"/>
    <x v="6"/>
    <x v="4"/>
    <m/>
    <m/>
    <n v="0"/>
    <n v="0"/>
    <m/>
    <n v="0"/>
    <n v="5"/>
    <n v="0"/>
    <n v="0"/>
    <n v="0"/>
  </r>
  <r>
    <x v="25"/>
    <x v="6"/>
    <x v="8"/>
    <m/>
    <m/>
    <n v="0"/>
    <n v="0"/>
    <m/>
    <n v="0"/>
    <n v="9"/>
    <n v="0"/>
    <n v="0"/>
    <n v="0"/>
  </r>
  <r>
    <x v="25"/>
    <x v="6"/>
    <x v="9"/>
    <n v="61.176000000000002"/>
    <n v="0"/>
    <n v="0"/>
    <n v="0"/>
    <n v="1.835"/>
    <n v="63.011000000000003"/>
    <n v="10"/>
    <n v="0"/>
    <n v="0"/>
    <n v="0"/>
  </r>
  <r>
    <x v="25"/>
    <x v="6"/>
    <x v="10"/>
    <n v="142.45500000000001"/>
    <n v="0"/>
    <n v="0"/>
    <n v="0"/>
    <n v="4.2750000000000004"/>
    <n v="146.73000000000002"/>
    <n v="11"/>
    <n v="0"/>
    <n v="0"/>
    <n v="0"/>
  </r>
  <r>
    <x v="25"/>
    <x v="6"/>
    <x v="11"/>
    <n v="161.495"/>
    <n v="0"/>
    <n v="0"/>
    <n v="0"/>
    <n v="4.4180000000000001"/>
    <n v="165.91300000000001"/>
    <n v="12"/>
    <n v="0"/>
    <n v="0"/>
    <n v="0"/>
  </r>
  <r>
    <x v="25"/>
    <x v="1"/>
    <x v="0"/>
    <n v="215"/>
    <n v="0"/>
    <n v="0"/>
    <n v="0"/>
    <n v="13.656000000000001"/>
    <n v="228.65600000000001"/>
    <n v="1"/>
    <m/>
    <n v="0"/>
    <n v="0"/>
  </r>
  <r>
    <x v="25"/>
    <x v="1"/>
    <x v="1"/>
    <n v="190"/>
    <n v="0"/>
    <n v="0"/>
    <n v="0"/>
    <n v="12.712"/>
    <n v="202.71199999999999"/>
    <n v="2"/>
    <m/>
    <n v="0"/>
    <n v="0"/>
  </r>
  <r>
    <x v="25"/>
    <x v="1"/>
    <x v="2"/>
    <n v="152"/>
    <n v="0"/>
    <n v="0"/>
    <n v="0"/>
    <n v="10.063000000000001"/>
    <n v="162.06299999999999"/>
    <n v="3"/>
    <m/>
    <n v="0"/>
    <n v="0"/>
  </r>
  <r>
    <x v="25"/>
    <x v="1"/>
    <x v="3"/>
    <n v="120"/>
    <n v="0"/>
    <n v="0"/>
    <n v="0"/>
    <n v="6.2809999999999997"/>
    <n v="126.28100000000001"/>
    <n v="4"/>
    <m/>
    <n v="0"/>
    <n v="0"/>
  </r>
  <r>
    <x v="25"/>
    <x v="1"/>
    <x v="4"/>
    <m/>
    <m/>
    <n v="0"/>
    <n v="0"/>
    <m/>
    <n v="0"/>
    <n v="5"/>
    <m/>
    <n v="0"/>
    <n v="0"/>
  </r>
  <r>
    <x v="25"/>
    <x v="1"/>
    <x v="5"/>
    <m/>
    <m/>
    <m/>
    <m/>
    <m/>
    <n v="0"/>
    <n v="6"/>
    <m/>
    <m/>
    <n v="0"/>
  </r>
  <r>
    <x v="25"/>
    <x v="1"/>
    <x v="6"/>
    <m/>
    <m/>
    <m/>
    <m/>
    <m/>
    <n v="0"/>
    <n v="7"/>
    <m/>
    <m/>
    <n v="0"/>
  </r>
  <r>
    <x v="25"/>
    <x v="1"/>
    <x v="7"/>
    <m/>
    <m/>
    <m/>
    <m/>
    <m/>
    <n v="0"/>
    <n v="8"/>
    <m/>
    <m/>
    <n v="0"/>
  </r>
  <r>
    <x v="25"/>
    <x v="1"/>
    <x v="8"/>
    <m/>
    <m/>
    <n v="0"/>
    <n v="0"/>
    <m/>
    <n v="0"/>
    <n v="9"/>
    <m/>
    <n v="0"/>
    <n v="0"/>
  </r>
  <r>
    <x v="25"/>
    <x v="1"/>
    <x v="9"/>
    <n v="47.433"/>
    <n v="0"/>
    <n v="0"/>
    <n v="0"/>
    <n v="3.4689999999999999"/>
    <n v="50.902000000000001"/>
    <n v="10"/>
    <m/>
    <n v="0"/>
    <n v="0"/>
  </r>
  <r>
    <x v="25"/>
    <x v="1"/>
    <x v="10"/>
    <n v="141.28399999999999"/>
    <n v="0"/>
    <n v="0"/>
    <n v="0"/>
    <n v="10.847"/>
    <n v="152.131"/>
    <n v="11"/>
    <m/>
    <n v="0"/>
    <n v="0"/>
  </r>
  <r>
    <x v="25"/>
    <x v="1"/>
    <x v="11"/>
    <n v="177.553"/>
    <n v="0"/>
    <n v="0"/>
    <n v="0"/>
    <n v="13.816000000000001"/>
    <n v="191.369"/>
    <n v="12"/>
    <m/>
    <n v="0"/>
    <n v="0"/>
  </r>
  <r>
    <x v="25"/>
    <x v="3"/>
    <x v="0"/>
    <n v="598.45000000000005"/>
    <n v="0"/>
    <n v="0"/>
    <n v="0"/>
    <n v="24.951000000000001"/>
    <n v="623.40100000000007"/>
    <n v="1"/>
    <m/>
    <n v="0"/>
    <n v="0"/>
  </r>
  <r>
    <x v="25"/>
    <x v="3"/>
    <x v="1"/>
    <n v="548.45000000000005"/>
    <n v="0"/>
    <n v="0"/>
    <n v="0"/>
    <n v="21.858000000000001"/>
    <n v="570.30799999999999"/>
    <n v="2"/>
    <m/>
    <n v="0"/>
    <n v="0"/>
  </r>
  <r>
    <x v="25"/>
    <x v="3"/>
    <x v="2"/>
    <n v="508.45"/>
    <n v="0"/>
    <n v="0"/>
    <n v="0"/>
    <n v="17.905999999999999"/>
    <n v="526.35599999999999"/>
    <n v="3"/>
    <m/>
    <n v="0"/>
    <n v="0"/>
  </r>
  <r>
    <x v="25"/>
    <x v="3"/>
    <x v="3"/>
    <n v="448.45"/>
    <n v="0"/>
    <n v="0"/>
    <n v="0"/>
    <n v="11.295"/>
    <n v="459.745"/>
    <n v="4"/>
    <m/>
    <n v="0"/>
    <n v="0"/>
  </r>
  <r>
    <x v="25"/>
    <x v="3"/>
    <x v="4"/>
    <m/>
    <m/>
    <n v="0"/>
    <n v="0"/>
    <m/>
    <n v="0"/>
    <n v="5"/>
    <m/>
    <n v="0"/>
    <n v="0"/>
  </r>
  <r>
    <x v="25"/>
    <x v="3"/>
    <x v="5"/>
    <m/>
    <m/>
    <n v="0"/>
    <m/>
    <m/>
    <n v="0"/>
    <n v="6"/>
    <m/>
    <m/>
    <n v="0"/>
  </r>
  <r>
    <x v="25"/>
    <x v="3"/>
    <x v="6"/>
    <m/>
    <m/>
    <n v="0"/>
    <m/>
    <m/>
    <n v="0"/>
    <n v="7"/>
    <m/>
    <m/>
    <n v="0"/>
  </r>
  <r>
    <x v="25"/>
    <x v="3"/>
    <x v="7"/>
    <m/>
    <m/>
    <n v="0"/>
    <m/>
    <m/>
    <n v="0"/>
    <n v="8"/>
    <m/>
    <m/>
    <n v="0"/>
  </r>
  <r>
    <x v="25"/>
    <x v="3"/>
    <x v="8"/>
    <m/>
    <m/>
    <n v="0"/>
    <n v="0"/>
    <m/>
    <n v="0"/>
    <n v="9"/>
    <m/>
    <n v="0"/>
    <n v="0"/>
  </r>
  <r>
    <x v="25"/>
    <x v="3"/>
    <x v="9"/>
    <n v="378.45"/>
    <n v="0"/>
    <n v="0"/>
    <n v="0"/>
    <n v="10.678000000000001"/>
    <n v="389.12799999999999"/>
    <n v="10"/>
    <m/>
    <n v="0"/>
    <n v="0"/>
  </r>
  <r>
    <x v="25"/>
    <x v="3"/>
    <x v="10"/>
    <n v="478.45"/>
    <n v="0"/>
    <n v="0"/>
    <n v="0"/>
    <n v="18.378"/>
    <n v="496.82799999999997"/>
    <n v="11"/>
    <m/>
    <n v="0"/>
    <n v="0"/>
  </r>
  <r>
    <x v="25"/>
    <x v="3"/>
    <x v="11"/>
    <n v="548.45000000000005"/>
    <n v="0"/>
    <n v="0"/>
    <n v="0"/>
    <n v="24.773"/>
    <n v="573.22300000000007"/>
    <n v="12"/>
    <m/>
    <n v="0"/>
    <n v="0"/>
  </r>
  <r>
    <x v="25"/>
    <x v="4"/>
    <x v="0"/>
    <n v="0"/>
    <n v="0"/>
    <n v="0"/>
    <n v="0"/>
    <n v="0"/>
    <n v="0"/>
    <n v="1"/>
    <n v="0"/>
    <n v="0"/>
    <n v="0"/>
  </r>
  <r>
    <x v="25"/>
    <x v="4"/>
    <x v="1"/>
    <n v="0"/>
    <n v="0"/>
    <n v="0"/>
    <n v="0"/>
    <n v="0"/>
    <n v="0"/>
    <n v="2"/>
    <n v="0"/>
    <n v="0"/>
    <n v="0"/>
  </r>
  <r>
    <x v="25"/>
    <x v="4"/>
    <x v="2"/>
    <n v="0"/>
    <n v="0"/>
    <n v="0"/>
    <n v="0"/>
    <n v="0"/>
    <n v="0"/>
    <n v="3"/>
    <n v="0"/>
    <n v="0"/>
    <n v="0"/>
  </r>
  <r>
    <x v="25"/>
    <x v="4"/>
    <x v="3"/>
    <n v="0"/>
    <n v="0"/>
    <n v="0"/>
    <n v="0"/>
    <n v="0"/>
    <n v="0"/>
    <n v="4"/>
    <n v="0"/>
    <n v="0"/>
    <n v="0"/>
  </r>
  <r>
    <x v="25"/>
    <x v="4"/>
    <x v="4"/>
    <m/>
    <m/>
    <n v="0"/>
    <n v="0"/>
    <m/>
    <n v="0"/>
    <n v="5"/>
    <n v="0"/>
    <n v="0"/>
    <n v="0"/>
  </r>
  <r>
    <x v="26"/>
    <x v="2"/>
    <x v="0"/>
    <n v="427"/>
    <n v="23.294"/>
    <n v="20.377095174508128"/>
    <n v="0"/>
    <n v="0.17299999999999999"/>
    <n v="470.84409517450808"/>
    <n v="1"/>
    <n v="327.24301296805999"/>
    <n v="0"/>
    <n v="327.24301296805999"/>
  </r>
  <r>
    <x v="26"/>
    <x v="2"/>
    <x v="1"/>
    <n v="407"/>
    <n v="23.806000000000001"/>
    <n v="18.405118222136373"/>
    <n v="0"/>
    <n v="0.15"/>
    <n v="449.36111822213633"/>
    <n v="2"/>
    <n v="295.57433429373162"/>
    <n v="0"/>
    <n v="295.57433429373162"/>
  </r>
  <r>
    <x v="26"/>
    <x v="2"/>
    <x v="2"/>
    <n v="340"/>
    <n v="14.859"/>
    <n v="20.377095174508128"/>
    <n v="0"/>
    <n v="0.13600000000000001"/>
    <n v="375.37209517450816"/>
    <n v="3"/>
    <n v="327.24301296805999"/>
    <n v="0"/>
    <n v="327.24301296805999"/>
  </r>
  <r>
    <x v="26"/>
    <x v="2"/>
    <x v="3"/>
    <n v="315"/>
    <n v="15.954000000000001"/>
    <n v="19.719769523717542"/>
    <n v="0"/>
    <n v="8.5999999999999993E-2"/>
    <n v="350.75976952371758"/>
    <n v="4"/>
    <n v="316.68678674328385"/>
    <n v="0"/>
    <n v="316.68678674328385"/>
  </r>
  <r>
    <x v="26"/>
    <x v="2"/>
    <x v="4"/>
    <m/>
    <m/>
    <n v="20.377095174508128"/>
    <n v="0"/>
    <m/>
    <n v="20.377095174508128"/>
    <n v="5"/>
    <n v="327.24301296805999"/>
    <n v="0"/>
    <n v="327.24301296805999"/>
  </r>
  <r>
    <x v="26"/>
    <x v="2"/>
    <x v="5"/>
    <m/>
    <m/>
    <n v="10.517210412649357"/>
    <n v="0"/>
    <m/>
    <n v="10.517210412649357"/>
    <n v="6"/>
    <n v="168.89961959641806"/>
    <n v="0"/>
    <n v="168.89961959641806"/>
  </r>
  <r>
    <x v="26"/>
    <x v="2"/>
    <x v="6"/>
    <m/>
    <m/>
    <n v="20.377095174508128"/>
    <n v="0"/>
    <m/>
    <n v="20.377095174508128"/>
    <n v="7"/>
    <n v="327.24301296805999"/>
    <n v="0"/>
    <n v="327.24301296805999"/>
  </r>
  <r>
    <x v="26"/>
    <x v="2"/>
    <x v="7"/>
    <m/>
    <m/>
    <n v="20.377095174508128"/>
    <n v="0"/>
    <m/>
    <n v="20.377095174508128"/>
    <n v="8"/>
    <n v="327.24301296805999"/>
    <n v="0"/>
    <n v="327.24301296805999"/>
  </r>
  <r>
    <x v="26"/>
    <x v="2"/>
    <x v="8"/>
    <m/>
    <m/>
    <n v="19.719769523717542"/>
    <n v="0"/>
    <m/>
    <n v="19.719769523717542"/>
    <n v="9"/>
    <n v="316.68678674328385"/>
    <n v="0"/>
    <n v="316.68678674328385"/>
  </r>
  <r>
    <x v="26"/>
    <x v="2"/>
    <x v="9"/>
    <n v="241"/>
    <n v="9.9990000000000006"/>
    <n v="20.377095174508128"/>
    <n v="0"/>
    <n v="0.185"/>
    <n v="271.56109517450813"/>
    <n v="10"/>
    <n v="327.24301296805999"/>
    <n v="0"/>
    <n v="327.24301296805999"/>
  </r>
  <r>
    <x v="26"/>
    <x v="2"/>
    <x v="10"/>
    <n v="390"/>
    <n v="9.8970000000000002"/>
    <n v="19.719769523717542"/>
    <n v="0"/>
    <n v="0.251"/>
    <n v="419.86776952371753"/>
    <n v="11"/>
    <n v="316.68678674328385"/>
    <n v="0"/>
    <n v="316.68678674328385"/>
  </r>
  <r>
    <x v="26"/>
    <x v="2"/>
    <x v="11"/>
    <n v="410"/>
    <n v="16.611999999999998"/>
    <n v="20.377095174508128"/>
    <n v="0"/>
    <n v="0.32"/>
    <n v="447.30909517450817"/>
    <n v="12"/>
    <n v="327.24301296805999"/>
    <n v="0"/>
    <n v="327.24301296805999"/>
  </r>
  <r>
    <x v="26"/>
    <x v="5"/>
    <x v="0"/>
    <n v="47"/>
    <n v="0"/>
    <n v="17.054170816553185"/>
    <n v="0"/>
    <n v="1.1120000000000001"/>
    <n v="65.166170816553176"/>
    <n v="1"/>
    <n v="273.87898981119315"/>
    <n v="0"/>
    <n v="273.87898981119315"/>
  </r>
  <r>
    <x v="26"/>
    <x v="5"/>
    <x v="1"/>
    <n v="42"/>
    <n v="0"/>
    <n v="15.403767189144814"/>
    <n v="0"/>
    <n v="0.96499999999999997"/>
    <n v="58.368767189144819"/>
    <n v="2"/>
    <n v="247.37457144236802"/>
    <n v="0"/>
    <n v="247.37457144236802"/>
  </r>
  <r>
    <x v="26"/>
    <x v="5"/>
    <x v="2"/>
    <n v="38"/>
    <n v="0"/>
    <n v="17.054170816553185"/>
    <n v="0"/>
    <n v="0.86"/>
    <n v="55.914170816553181"/>
    <n v="3"/>
    <n v="273.87898981119315"/>
    <n v="0"/>
    <n v="273.87898981119315"/>
  </r>
  <r>
    <x v="26"/>
    <x v="5"/>
    <x v="3"/>
    <n v="27"/>
    <n v="0"/>
    <n v="16.504036274083727"/>
    <n v="0"/>
    <n v="0.51600000000000001"/>
    <n v="44.020036274083729"/>
    <n v="4"/>
    <n v="265.04418368825145"/>
    <n v="0"/>
    <n v="265.04418368825145"/>
  </r>
  <r>
    <x v="26"/>
    <x v="5"/>
    <x v="4"/>
    <m/>
    <m/>
    <n v="17.054170816553185"/>
    <n v="0"/>
    <m/>
    <n v="17.054170816553185"/>
    <n v="5"/>
    <n v="273.87898981119315"/>
    <n v="0"/>
    <n v="273.87898981119315"/>
  </r>
  <r>
    <x v="26"/>
    <x v="5"/>
    <x v="5"/>
    <m/>
    <m/>
    <n v="8.8021526795113232"/>
    <n v="0"/>
    <m/>
    <n v="8.8021526795113232"/>
    <n v="6"/>
    <n v="141.35689796706745"/>
    <n v="0"/>
    <n v="141.35689796706745"/>
  </r>
  <r>
    <x v="26"/>
    <x v="5"/>
    <x v="6"/>
    <m/>
    <m/>
    <n v="17.054170816553185"/>
    <n v="0"/>
    <m/>
    <n v="17.054170816553185"/>
    <n v="7"/>
    <n v="273.87898981119315"/>
    <n v="0"/>
    <n v="273.87898981119315"/>
  </r>
  <r>
    <x v="26"/>
    <x v="5"/>
    <x v="7"/>
    <m/>
    <m/>
    <n v="17.054170816553185"/>
    <n v="0"/>
    <m/>
    <n v="17.054170816553185"/>
    <n v="8"/>
    <n v="273.87898981119315"/>
    <n v="0"/>
    <n v="273.87898981119315"/>
  </r>
  <r>
    <x v="26"/>
    <x v="5"/>
    <x v="8"/>
    <m/>
    <m/>
    <n v="16.504036274083727"/>
    <n v="0"/>
    <m/>
    <n v="16.504036274083727"/>
    <n v="9"/>
    <n v="265.04418368825145"/>
    <n v="0"/>
    <n v="265.04418368825145"/>
  </r>
  <r>
    <x v="26"/>
    <x v="5"/>
    <x v="9"/>
    <n v="22"/>
    <n v="0"/>
    <n v="17.054170816553185"/>
    <n v="0"/>
    <n v="0.54400000000000004"/>
    <n v="39.598170816553178"/>
    <n v="10"/>
    <n v="273.87898981119315"/>
    <n v="0"/>
    <n v="273.87898981119315"/>
  </r>
  <r>
    <x v="26"/>
    <x v="5"/>
    <x v="10"/>
    <n v="32"/>
    <n v="0"/>
    <n v="16.504036274083727"/>
    <n v="0"/>
    <n v="0.76400000000000001"/>
    <n v="49.268036274083734"/>
    <n v="11"/>
    <n v="265.04418368825145"/>
    <n v="0"/>
    <n v="265.04418368825145"/>
  </r>
  <r>
    <x v="26"/>
    <x v="5"/>
    <x v="11"/>
    <n v="42"/>
    <n v="0"/>
    <n v="17.054170816553185"/>
    <n v="0"/>
    <n v="0.99"/>
    <n v="60.044170816553184"/>
    <n v="12"/>
    <n v="273.87898981119315"/>
    <n v="0"/>
    <n v="273.87898981119315"/>
  </r>
  <r>
    <x v="26"/>
    <x v="0"/>
    <x v="0"/>
    <n v="1360.7179050359998"/>
    <n v="0"/>
    <n v="151.11299700000001"/>
    <n v="0"/>
    <n v="0"/>
    <n v="1511.8309020359998"/>
    <n v="1"/>
    <n v="2247"/>
    <n v="0"/>
    <n v="2247"/>
  </r>
  <r>
    <x v="26"/>
    <x v="0"/>
    <x v="1"/>
    <n v="1340.2684435791"/>
    <n v="0"/>
    <n v="151.11299700000001"/>
    <n v="0"/>
    <n v="0"/>
    <n v="1491.3814405790999"/>
    <n v="2"/>
    <n v="2247"/>
    <n v="0"/>
    <n v="2247"/>
  </r>
  <r>
    <x v="26"/>
    <x v="0"/>
    <x v="2"/>
    <n v="1333.6727722077899"/>
    <n v="0"/>
    <n v="151.11299700000001"/>
    <n v="0"/>
    <n v="0"/>
    <n v="1484.7857692077898"/>
    <n v="3"/>
    <n v="2247"/>
    <n v="0"/>
    <n v="2247"/>
  </r>
  <r>
    <x v="26"/>
    <x v="0"/>
    <x v="3"/>
    <n v="1314.6346116119998"/>
    <n v="0"/>
    <n v="151.11299700000001"/>
    <n v="0"/>
    <n v="0"/>
    <n v="1465.7476086119998"/>
    <n v="4"/>
    <n v="2247"/>
    <n v="0"/>
    <n v="2247"/>
  </r>
  <r>
    <x v="26"/>
    <x v="0"/>
    <x v="4"/>
    <m/>
    <n v="0"/>
    <n v="202.40077898709706"/>
    <n v="0"/>
    <n v="0"/>
    <n v="202.40077898709706"/>
    <n v="5"/>
    <n v="3009.6322580645201"/>
    <n v="0"/>
    <n v="3009.6322580645201"/>
  </r>
  <r>
    <x v="26"/>
    <x v="0"/>
    <x v="5"/>
    <m/>
    <n v="0"/>
    <n v="50.612205920000243"/>
    <n v="0"/>
    <n v="0"/>
    <n v="50.612205920000243"/>
    <n v="6"/>
    <n v="752.58666666667023"/>
    <n v="0"/>
    <n v="752.58666666667023"/>
  </r>
  <r>
    <x v="26"/>
    <x v="0"/>
    <x v="6"/>
    <m/>
    <n v="0"/>
    <n v="225.19669860000005"/>
    <n v="0"/>
    <n v="0"/>
    <n v="225.19669860000005"/>
    <n v="7"/>
    <n v="3348.6000000000004"/>
    <n v="0"/>
    <n v="3348.6000000000004"/>
  </r>
  <r>
    <x v="26"/>
    <x v="0"/>
    <x v="7"/>
    <m/>
    <n v="0"/>
    <n v="225.19669860000005"/>
    <n v="0"/>
    <n v="0"/>
    <n v="225.19669860000005"/>
    <n v="8"/>
    <n v="3348.6000000000004"/>
    <n v="0"/>
    <n v="3348.6000000000004"/>
  </r>
  <r>
    <x v="26"/>
    <x v="0"/>
    <x v="8"/>
    <m/>
    <n v="0"/>
    <n v="201.64091499999981"/>
    <n v="0"/>
    <n v="0"/>
    <n v="201.64091499999981"/>
    <n v="9"/>
    <n v="2998.3333333333303"/>
    <n v="0"/>
    <n v="2998.3333333333303"/>
  </r>
  <r>
    <x v="26"/>
    <x v="0"/>
    <x v="9"/>
    <n v="1308.874199934"/>
    <n v="0"/>
    <n v="151.11299700000001"/>
    <n v="0"/>
    <n v="0"/>
    <n v="1459.9871969339999"/>
    <n v="10"/>
    <n v="2247"/>
    <n v="0"/>
    <n v="2247"/>
  </r>
  <r>
    <x v="26"/>
    <x v="0"/>
    <x v="10"/>
    <n v="1322.9872085451"/>
    <n v="0"/>
    <n v="151.11299700000001"/>
    <n v="0"/>
    <n v="0"/>
    <n v="1474.1002055450999"/>
    <n v="11"/>
    <n v="2247"/>
    <n v="0"/>
    <n v="2247"/>
  </r>
  <r>
    <x v="26"/>
    <x v="0"/>
    <x v="11"/>
    <n v="1329.0356408069999"/>
    <n v="0"/>
    <n v="151.11299700000001"/>
    <n v="0"/>
    <n v="0"/>
    <n v="1480.1486378069999"/>
    <n v="12"/>
    <n v="2247"/>
    <n v="0"/>
    <n v="2247"/>
  </r>
  <r>
    <x v="26"/>
    <x v="0"/>
    <x v="0"/>
    <n v="3220.6532116000003"/>
    <n v="0"/>
    <n v="106.81476330000001"/>
    <n v="0"/>
    <n v="0"/>
    <n v="3327.4679749000002"/>
    <n v="1"/>
    <n v="1588.3"/>
    <n v="0"/>
    <n v="1588.3"/>
  </r>
  <r>
    <x v="26"/>
    <x v="0"/>
    <x v="1"/>
    <n v="3141.0087777100002"/>
    <n v="0"/>
    <n v="106.81476330000001"/>
    <n v="0"/>
    <n v="0"/>
    <n v="3247.8235410100001"/>
    <n v="2"/>
    <n v="1588.3"/>
    <n v="0"/>
    <n v="1588.3"/>
  </r>
  <r>
    <x v="26"/>
    <x v="0"/>
    <x v="2"/>
    <n v="3115.3206433990003"/>
    <n v="0"/>
    <n v="106.81476330000001"/>
    <n v="0"/>
    <n v="0"/>
    <n v="3222.1354066990002"/>
    <n v="3"/>
    <n v="1588.3"/>
    <n v="0"/>
    <n v="1588.3"/>
  </r>
  <r>
    <x v="26"/>
    <x v="0"/>
    <x v="3"/>
    <n v="3041.1727972000003"/>
    <n v="0"/>
    <n v="106.81476330000001"/>
    <n v="0"/>
    <n v="0"/>
    <n v="3147.9875605000002"/>
    <n v="4"/>
    <n v="1588.3"/>
    <n v="0"/>
    <n v="1588.3"/>
  </r>
  <r>
    <x v="26"/>
    <x v="0"/>
    <x v="4"/>
    <m/>
    <n v="0"/>
    <n v="106.81476330000001"/>
    <n v="0"/>
    <n v="0"/>
    <n v="106.81476330000001"/>
    <n v="5"/>
    <n v="1588.3"/>
    <n v="0"/>
    <n v="1588.3"/>
  </r>
  <r>
    <x v="26"/>
    <x v="0"/>
    <x v="5"/>
    <m/>
    <n v="0"/>
    <n v="593.6918280000001"/>
    <n v="0"/>
    <n v="0"/>
    <n v="593.6918280000001"/>
    <n v="6"/>
    <n v="8828"/>
    <n v="0"/>
    <n v="8828"/>
  </r>
  <r>
    <x v="26"/>
    <x v="0"/>
    <x v="6"/>
    <m/>
    <n v="0"/>
    <n v="593.71200329999999"/>
    <n v="0"/>
    <n v="0"/>
    <n v="593.71200329999999"/>
    <n v="7"/>
    <n v="8828.2999999999993"/>
    <n v="0"/>
    <n v="8828.2999999999993"/>
  </r>
  <r>
    <x v="26"/>
    <x v="0"/>
    <x v="7"/>
    <m/>
    <n v="0"/>
    <n v="593.71200329999999"/>
    <n v="0"/>
    <n v="0"/>
    <n v="593.71200329999999"/>
    <n v="8"/>
    <n v="8828.2999999999993"/>
    <n v="0"/>
    <n v="8828.2999999999993"/>
  </r>
  <r>
    <x v="26"/>
    <x v="0"/>
    <x v="8"/>
    <m/>
    <n v="0"/>
    <n v="494.76000275000001"/>
    <n v="0"/>
    <n v="0"/>
    <n v="494.76000275000001"/>
    <n v="9"/>
    <n v="7356.9166666666661"/>
    <n v="0"/>
    <n v="7356.9166666666661"/>
  </r>
  <r>
    <x v="26"/>
    <x v="0"/>
    <x v="9"/>
    <n v="3052.3903231000004"/>
    <n v="0"/>
    <n v="106.81476330000001"/>
    <n v="0"/>
    <n v="0"/>
    <n v="3159.2050864000003"/>
    <n v="10"/>
    <n v="1588.3"/>
    <n v="0"/>
    <n v="1588.3"/>
  </r>
  <r>
    <x v="26"/>
    <x v="0"/>
    <x v="10"/>
    <n v="3108.4779526000002"/>
    <n v="0"/>
    <n v="106.81476330000001"/>
    <n v="0"/>
    <n v="0"/>
    <n v="3215.2927159000001"/>
    <n v="11"/>
    <n v="1588.3"/>
    <n v="0"/>
    <n v="1588.3"/>
  </r>
  <r>
    <x v="26"/>
    <x v="0"/>
    <x v="11"/>
    <n v="3142.1305303000004"/>
    <n v="0"/>
    <n v="106.81476330000001"/>
    <n v="0"/>
    <n v="0"/>
    <n v="3248.9452936000002"/>
    <n v="12"/>
    <n v="1588.3"/>
    <n v="0"/>
    <n v="1588.3"/>
  </r>
  <r>
    <x v="26"/>
    <x v="6"/>
    <x v="0"/>
    <n v="185"/>
    <n v="0"/>
    <n v="4.047485"/>
    <n v="0"/>
    <n v="18.492000000000001"/>
    <n v="207.53948499999998"/>
    <n v="1"/>
    <n v="65"/>
    <n v="0"/>
    <n v="65"/>
  </r>
  <r>
    <x v="26"/>
    <x v="6"/>
    <x v="1"/>
    <n v="155"/>
    <n v="0"/>
    <n v="4.047485"/>
    <n v="0"/>
    <n v="15.321"/>
    <n v="174.36848499999999"/>
    <n v="2"/>
    <n v="65"/>
    <n v="0"/>
    <n v="65"/>
  </r>
  <r>
    <x v="26"/>
    <x v="6"/>
    <x v="2"/>
    <n v="101.93899999999999"/>
    <n v="0"/>
    <n v="4.047485"/>
    <n v="0"/>
    <n v="9.6959999999999997"/>
    <n v="115.68248499999999"/>
    <n v="3"/>
    <n v="65"/>
    <n v="0"/>
    <n v="65"/>
  </r>
  <r>
    <x v="26"/>
    <x v="6"/>
    <x v="3"/>
    <n v="103.396"/>
    <n v="0"/>
    <n v="4.047485"/>
    <n v="0"/>
    <n v="10.026"/>
    <n v="117.46948499999999"/>
    <n v="4"/>
    <n v="65"/>
    <n v="0"/>
    <n v="65"/>
  </r>
  <r>
    <x v="26"/>
    <x v="6"/>
    <x v="4"/>
    <m/>
    <m/>
    <n v="4.047485"/>
    <n v="0"/>
    <m/>
    <n v="4.047485"/>
    <n v="5"/>
    <n v="65"/>
    <n v="0"/>
    <n v="65"/>
  </r>
  <r>
    <x v="26"/>
    <x v="6"/>
    <x v="5"/>
    <m/>
    <m/>
    <n v="2.1586586666666663"/>
    <n v="0"/>
    <m/>
    <n v="2.1586586666666663"/>
    <n v="6"/>
    <n v="34.666666666666664"/>
    <n v="0"/>
    <n v="34.666666666666664"/>
  </r>
  <r>
    <x v="26"/>
    <x v="6"/>
    <x v="6"/>
    <m/>
    <m/>
    <n v="4.047485"/>
    <n v="0"/>
    <m/>
    <n v="4.047485"/>
    <n v="7"/>
    <n v="65"/>
    <n v="0"/>
    <n v="65"/>
  </r>
  <r>
    <x v="26"/>
    <x v="6"/>
    <x v="7"/>
    <m/>
    <m/>
    <n v="4.047485"/>
    <n v="0"/>
    <m/>
    <n v="4.047485"/>
    <n v="8"/>
    <n v="65"/>
    <n v="0"/>
    <n v="65"/>
  </r>
  <r>
    <x v="26"/>
    <x v="6"/>
    <x v="8"/>
    <m/>
    <m/>
    <n v="4.047485"/>
    <n v="0"/>
    <m/>
    <n v="4.047485"/>
    <n v="9"/>
    <n v="65"/>
    <n v="0"/>
    <n v="65"/>
  </r>
  <r>
    <x v="26"/>
    <x v="6"/>
    <x v="9"/>
    <n v="95"/>
    <n v="0"/>
    <n v="4.047485"/>
    <n v="0"/>
    <n v="6.0470000000000006"/>
    <n v="105.09448499999999"/>
    <n v="10"/>
    <n v="65"/>
    <n v="0"/>
    <n v="65"/>
  </r>
  <r>
    <x v="26"/>
    <x v="6"/>
    <x v="10"/>
    <n v="120"/>
    <n v="0"/>
    <n v="4.047485"/>
    <n v="0"/>
    <n v="10.557"/>
    <n v="134.60448499999998"/>
    <n v="11"/>
    <n v="65"/>
    <n v="0"/>
    <n v="65"/>
  </r>
  <r>
    <x v="26"/>
    <x v="6"/>
    <x v="11"/>
    <n v="165"/>
    <n v="0"/>
    <n v="4.047485"/>
    <n v="0"/>
    <n v="13.738"/>
    <n v="182.78548499999999"/>
    <n v="12"/>
    <n v="65"/>
    <n v="0"/>
    <n v="65"/>
  </r>
  <r>
    <x v="26"/>
    <x v="1"/>
    <x v="0"/>
    <n v="3.5"/>
    <n v="0"/>
    <n v="0"/>
    <n v="0"/>
    <n v="0.11"/>
    <n v="3.61"/>
    <n v="1"/>
    <n v="0"/>
    <n v="0"/>
    <n v="0"/>
  </r>
  <r>
    <x v="26"/>
    <x v="1"/>
    <x v="1"/>
    <n v="2.2000000000000002"/>
    <n v="0"/>
    <n v="0"/>
    <n v="0"/>
    <n v="0.09"/>
    <n v="2.29"/>
    <n v="2"/>
    <n v="0"/>
    <n v="0"/>
    <n v="0"/>
  </r>
  <r>
    <x v="26"/>
    <x v="1"/>
    <x v="2"/>
    <n v="2.2999999999999998"/>
    <n v="0"/>
    <n v="0"/>
    <n v="0"/>
    <n v="7.0000000000000007E-2"/>
    <n v="2.3699999999999997"/>
    <n v="3"/>
    <n v="0"/>
    <n v="0"/>
    <n v="0"/>
  </r>
  <r>
    <x v="26"/>
    <x v="1"/>
    <x v="3"/>
    <n v="1.9"/>
    <n v="0"/>
    <n v="0"/>
    <n v="0"/>
    <n v="0.02"/>
    <n v="1.92"/>
    <n v="4"/>
    <n v="0"/>
    <n v="0"/>
    <n v="0"/>
  </r>
  <r>
    <x v="26"/>
    <x v="1"/>
    <x v="4"/>
    <m/>
    <m/>
    <n v="0"/>
    <n v="0"/>
    <m/>
    <n v="0"/>
    <n v="5"/>
    <n v="0"/>
    <n v="0"/>
    <n v="0"/>
  </r>
  <r>
    <x v="26"/>
    <x v="1"/>
    <x v="8"/>
    <m/>
    <m/>
    <n v="0"/>
    <n v="0"/>
    <m/>
    <n v="0"/>
    <n v="9"/>
    <n v="0"/>
    <n v="0"/>
    <n v="0"/>
  </r>
  <r>
    <x v="26"/>
    <x v="1"/>
    <x v="9"/>
    <n v="1.5"/>
    <n v="0"/>
    <n v="0"/>
    <n v="0"/>
    <n v="0.03"/>
    <n v="1.53"/>
    <n v="10"/>
    <n v="0"/>
    <n v="0"/>
    <n v="0"/>
  </r>
  <r>
    <x v="26"/>
    <x v="1"/>
    <x v="10"/>
    <n v="2.1"/>
    <n v="0"/>
    <n v="0"/>
    <n v="0"/>
    <n v="0.05"/>
    <n v="2.15"/>
    <n v="11"/>
    <n v="0"/>
    <n v="0"/>
    <n v="0"/>
  </r>
  <r>
    <x v="26"/>
    <x v="1"/>
    <x v="11"/>
    <n v="3.3"/>
    <n v="0"/>
    <n v="0"/>
    <n v="0"/>
    <n v="0.09"/>
    <n v="3.3899999999999997"/>
    <n v="12"/>
    <n v="0"/>
    <n v="0"/>
    <n v="0"/>
  </r>
  <r>
    <x v="26"/>
    <x v="3"/>
    <x v="0"/>
    <n v="630"/>
    <n v="19.873999999999999"/>
    <n v="2.0374195228054361"/>
    <n v="0"/>
    <n v="19.469000000000001"/>
    <n v="671.38041952280548"/>
    <n v="1"/>
    <n v="32.719644169738331"/>
    <n v="0"/>
    <n v="32.719644169738331"/>
  </r>
  <r>
    <x v="26"/>
    <x v="3"/>
    <x v="1"/>
    <n v="610"/>
    <n v="17.178999999999998"/>
    <n v="1.8402498915662004"/>
    <n v="0"/>
    <n v="18.058"/>
    <n v="647.07724989156611"/>
    <n v="2"/>
    <n v="29.55322699202172"/>
    <n v="0"/>
    <n v="29.55322699202172"/>
  </r>
  <r>
    <x v="26"/>
    <x v="3"/>
    <x v="2"/>
    <n v="570"/>
    <n v="15.03"/>
    <n v="2.0374195228054361"/>
    <n v="0"/>
    <n v="12.891"/>
    <n v="599.95841952280534"/>
    <n v="3"/>
    <n v="32.719644169738331"/>
    <n v="0"/>
    <n v="32.719644169738331"/>
  </r>
  <r>
    <x v="26"/>
    <x v="3"/>
    <x v="3"/>
    <n v="440"/>
    <n v="8.4789999999999992"/>
    <n v="1.9716963123923577"/>
    <n v="0"/>
    <n v="10.606999999999999"/>
    <n v="461.0576963123923"/>
    <n v="4"/>
    <n v="31.664171777166128"/>
    <n v="0"/>
    <n v="31.664171777166128"/>
  </r>
  <r>
    <x v="26"/>
    <x v="3"/>
    <x v="4"/>
    <m/>
    <m/>
    <n v="2.0374195228054361"/>
    <n v="0"/>
    <m/>
    <n v="2.0374195228054361"/>
    <n v="5"/>
    <n v="32.719644169738331"/>
    <n v="0"/>
    <n v="32.719644169738331"/>
  </r>
  <r>
    <x v="26"/>
    <x v="3"/>
    <x v="5"/>
    <m/>
    <m/>
    <n v="1.0515713666092574"/>
    <n v="0"/>
    <m/>
    <n v="1.0515713666092574"/>
    <n v="6"/>
    <n v="16.887558281155268"/>
    <n v="0"/>
    <n v="16.887558281155268"/>
  </r>
  <r>
    <x v="26"/>
    <x v="3"/>
    <x v="6"/>
    <m/>
    <m/>
    <n v="2.0374195228054361"/>
    <n v="0"/>
    <m/>
    <n v="2.0374195228054361"/>
    <n v="7"/>
    <n v="32.719644169738331"/>
    <n v="0"/>
    <n v="32.719644169738331"/>
  </r>
  <r>
    <x v="26"/>
    <x v="3"/>
    <x v="7"/>
    <m/>
    <m/>
    <n v="2.0374195228054361"/>
    <n v="0"/>
    <m/>
    <n v="2.0374195228054361"/>
    <n v="8"/>
    <n v="32.719644169738331"/>
    <n v="0"/>
    <n v="32.719644169738331"/>
  </r>
  <r>
    <x v="26"/>
    <x v="3"/>
    <x v="8"/>
    <m/>
    <m/>
    <n v="1.9716963123923577"/>
    <n v="0"/>
    <m/>
    <n v="1.9716963123923577"/>
    <n v="9"/>
    <n v="31.664171777166128"/>
    <n v="0"/>
    <n v="31.664171777166128"/>
  </r>
  <r>
    <x v="26"/>
    <x v="3"/>
    <x v="9"/>
    <n v="410"/>
    <n v="8.9749999999999996"/>
    <n v="2.0374195228054361"/>
    <n v="0"/>
    <n v="5.8330000000000002"/>
    <n v="426.84541952280546"/>
    <n v="10"/>
    <n v="32.719644169738331"/>
    <n v="0"/>
    <n v="32.719644169738331"/>
  </r>
  <r>
    <x v="26"/>
    <x v="3"/>
    <x v="10"/>
    <n v="550"/>
    <n v="13.236000000000001"/>
    <n v="1.9716963123923577"/>
    <n v="0"/>
    <n v="11.678000000000001"/>
    <n v="576.88569631239238"/>
    <n v="11"/>
    <n v="31.664171777166128"/>
    <n v="0"/>
    <n v="31.664171777166128"/>
  </r>
  <r>
    <x v="26"/>
    <x v="3"/>
    <x v="11"/>
    <n v="600"/>
    <n v="17.524000000000001"/>
    <n v="2.0374195228054361"/>
    <n v="0"/>
    <n v="14.773"/>
    <n v="634.33441952280543"/>
    <n v="12"/>
    <n v="32.719644169738331"/>
    <n v="0"/>
    <n v="32.719644169738331"/>
  </r>
  <r>
    <x v="26"/>
    <x v="4"/>
    <x v="0"/>
    <n v="0"/>
    <n v="0"/>
    <n v="84.063750000000013"/>
    <n v="0"/>
    <n v="0"/>
    <n v="84.063750000000013"/>
    <n v="1"/>
    <n v="1250"/>
    <n v="0"/>
    <n v="1250"/>
  </r>
  <r>
    <x v="26"/>
    <x v="4"/>
    <x v="1"/>
    <n v="0"/>
    <n v="0"/>
    <n v="84.063750000000013"/>
    <n v="0"/>
    <n v="0"/>
    <n v="84.063750000000013"/>
    <n v="2"/>
    <n v="1250"/>
    <n v="0"/>
    <n v="1250"/>
  </r>
  <r>
    <x v="26"/>
    <x v="4"/>
    <x v="2"/>
    <n v="0"/>
    <n v="0"/>
    <n v="84.063750000000013"/>
    <n v="0"/>
    <n v="0"/>
    <n v="84.063750000000013"/>
    <n v="3"/>
    <n v="1250"/>
    <n v="0"/>
    <n v="1250"/>
  </r>
  <r>
    <x v="26"/>
    <x v="4"/>
    <x v="3"/>
    <n v="0"/>
    <n v="0"/>
    <n v="84.063750000000013"/>
    <n v="0"/>
    <n v="0"/>
    <n v="84.063750000000013"/>
    <n v="4"/>
    <n v="1250"/>
    <n v="0"/>
    <n v="1250"/>
  </r>
  <r>
    <x v="26"/>
    <x v="4"/>
    <x v="4"/>
    <m/>
    <m/>
    <n v="114.3267"/>
    <n v="0"/>
    <m/>
    <n v="114.3267"/>
    <n v="5"/>
    <n v="1700"/>
    <n v="0"/>
    <n v="1700"/>
  </r>
  <r>
    <x v="26"/>
    <x v="4"/>
    <x v="5"/>
    <m/>
    <m/>
    <n v="68.147680000000008"/>
    <n v="0"/>
    <m/>
    <n v="68.147680000000008"/>
    <n v="6"/>
    <n v="1013.3333333333334"/>
    <n v="0"/>
    <n v="1013.3333333333334"/>
  </r>
  <r>
    <x v="26"/>
    <x v="4"/>
    <x v="6"/>
    <m/>
    <m/>
    <n v="127.77690000000001"/>
    <n v="0"/>
    <m/>
    <n v="127.77690000000001"/>
    <n v="7"/>
    <n v="1900"/>
    <n v="0"/>
    <n v="1900"/>
  </r>
  <r>
    <x v="26"/>
    <x v="4"/>
    <x v="7"/>
    <m/>
    <m/>
    <n v="127.77690000000001"/>
    <n v="0"/>
    <m/>
    <n v="127.77690000000001"/>
    <n v="8"/>
    <n v="1900"/>
    <n v="0"/>
    <n v="1900"/>
  </r>
  <r>
    <x v="26"/>
    <x v="4"/>
    <x v="8"/>
    <m/>
    <m/>
    <n v="127.77690000000001"/>
    <n v="0"/>
    <m/>
    <n v="127.77690000000001"/>
    <n v="9"/>
    <n v="1900"/>
    <n v="0"/>
    <n v="1900"/>
  </r>
  <r>
    <x v="26"/>
    <x v="4"/>
    <x v="9"/>
    <n v="0"/>
    <n v="0"/>
    <n v="84.063750000000013"/>
    <n v="0"/>
    <n v="0"/>
    <n v="84.063750000000013"/>
    <n v="10"/>
    <n v="1250"/>
    <n v="0"/>
    <n v="1250"/>
  </r>
  <r>
    <x v="26"/>
    <x v="4"/>
    <x v="10"/>
    <n v="0"/>
    <n v="0"/>
    <n v="84.063750000000013"/>
    <n v="0"/>
    <n v="0"/>
    <n v="84.063750000000013"/>
    <n v="11"/>
    <n v="1250"/>
    <n v="0"/>
    <n v="1250"/>
  </r>
  <r>
    <x v="26"/>
    <x v="4"/>
    <x v="11"/>
    <n v="0"/>
    <n v="0"/>
    <n v="84.063750000000013"/>
    <n v="0"/>
    <n v="0"/>
    <n v="84.063750000000013"/>
    <n v="12"/>
    <n v="1250"/>
    <n v="0"/>
    <n v="1250"/>
  </r>
  <r>
    <x v="27"/>
    <x v="2"/>
    <x v="0"/>
    <n v="62.623000000000005"/>
    <n v="0"/>
    <n v="0"/>
    <n v="0"/>
    <n v="6.2623000000000006"/>
    <n v="68.885300000000001"/>
    <n v="1"/>
    <n v="0"/>
    <n v="0"/>
    <n v="0"/>
  </r>
  <r>
    <x v="27"/>
    <x v="2"/>
    <x v="1"/>
    <n v="52.44"/>
    <n v="0"/>
    <n v="0"/>
    <n v="0"/>
    <n v="5.2439999999999998"/>
    <n v="57.683999999999997"/>
    <n v="2"/>
    <n v="0"/>
    <n v="0"/>
    <n v="0"/>
  </r>
  <r>
    <x v="27"/>
    <x v="2"/>
    <x v="2"/>
    <n v="45.44"/>
    <n v="0"/>
    <n v="0"/>
    <n v="0"/>
    <n v="4.5439999999999996"/>
    <n v="49.983999999999995"/>
    <n v="3"/>
    <n v="0"/>
    <n v="0"/>
    <n v="0"/>
  </r>
  <r>
    <x v="27"/>
    <x v="2"/>
    <x v="3"/>
    <n v="31.04"/>
    <n v="0"/>
    <n v="0"/>
    <n v="0"/>
    <n v="3.1040000000000001"/>
    <n v="34.143999999999998"/>
    <n v="4"/>
    <n v="0"/>
    <n v="0"/>
    <n v="0"/>
  </r>
  <r>
    <x v="27"/>
    <x v="2"/>
    <x v="4"/>
    <m/>
    <m/>
    <n v="0"/>
    <n v="0"/>
    <n v="0"/>
    <n v="0"/>
    <n v="5"/>
    <n v="0"/>
    <n v="0"/>
    <n v="0"/>
  </r>
  <r>
    <x v="27"/>
    <x v="2"/>
    <x v="8"/>
    <m/>
    <m/>
    <n v="0"/>
    <n v="0"/>
    <n v="0"/>
    <n v="0"/>
    <n v="9"/>
    <n v="0"/>
    <n v="0"/>
    <n v="0"/>
  </r>
  <r>
    <x v="27"/>
    <x v="2"/>
    <x v="9"/>
    <n v="29.519999999999996"/>
    <n v="0"/>
    <n v="0"/>
    <n v="0"/>
    <n v="2.952"/>
    <n v="32.471999999999994"/>
    <n v="10"/>
    <n v="0"/>
    <n v="0"/>
    <n v="0"/>
  </r>
  <r>
    <x v="27"/>
    <x v="2"/>
    <x v="10"/>
    <n v="43.44"/>
    <n v="0"/>
    <n v="0"/>
    <n v="0"/>
    <n v="4.3440000000000003"/>
    <n v="47.783999999999999"/>
    <n v="11"/>
    <n v="0"/>
    <n v="0"/>
    <n v="0"/>
  </r>
  <r>
    <x v="27"/>
    <x v="2"/>
    <x v="11"/>
    <n v="55.44"/>
    <n v="0"/>
    <n v="0"/>
    <n v="0"/>
    <n v="5.5440000000000005"/>
    <n v="60.983999999999995"/>
    <n v="12"/>
    <n v="0"/>
    <n v="0"/>
    <n v="0"/>
  </r>
  <r>
    <x v="28"/>
    <x v="2"/>
    <x v="0"/>
    <n v="210"/>
    <n v="5.5730000000000004"/>
    <n v="74.535992999999991"/>
    <n v="0"/>
    <n v="0"/>
    <n v="290.108993"/>
    <n v="1"/>
    <n v="1197"/>
    <n v="0"/>
    <n v="1197"/>
  </r>
  <r>
    <x v="28"/>
    <x v="2"/>
    <x v="1"/>
    <n v="164"/>
    <n v="4.6319999999999997"/>
    <n v="74.535992999999991"/>
    <n v="0"/>
    <n v="0"/>
    <n v="243.167993"/>
    <n v="2"/>
    <n v="1197"/>
    <n v="0"/>
    <n v="1197"/>
  </r>
  <r>
    <x v="28"/>
    <x v="2"/>
    <x v="2"/>
    <n v="150"/>
    <n v="3.3170000000000002"/>
    <n v="74.535992999999991"/>
    <n v="0"/>
    <n v="0"/>
    <n v="227.852993"/>
    <n v="3"/>
    <n v="1197"/>
    <n v="0"/>
    <n v="1197"/>
  </r>
  <r>
    <x v="28"/>
    <x v="2"/>
    <x v="3"/>
    <n v="85"/>
    <n v="2.4359999999999999"/>
    <n v="74.535992999999991"/>
    <n v="0"/>
    <n v="0"/>
    <n v="161.971993"/>
    <n v="4"/>
    <n v="1197"/>
    <n v="0"/>
    <n v="1197"/>
  </r>
  <r>
    <x v="28"/>
    <x v="2"/>
    <x v="4"/>
    <m/>
    <m/>
    <n v="15.691787999999999"/>
    <n v="0"/>
    <m/>
    <n v="15.691787999999999"/>
    <n v="5"/>
    <n v="252"/>
    <n v="0"/>
    <n v="252"/>
  </r>
  <r>
    <x v="28"/>
    <x v="2"/>
    <x v="8"/>
    <n v="19"/>
    <m/>
    <n v="15.691787999999999"/>
    <n v="0"/>
    <m/>
    <n v="34.691788000000003"/>
    <n v="9"/>
    <n v="252"/>
    <n v="0"/>
    <n v="252"/>
  </r>
  <r>
    <x v="28"/>
    <x v="2"/>
    <x v="9"/>
    <n v="104"/>
    <n v="2.4449999999999998"/>
    <n v="74.535992999999991"/>
    <n v="0"/>
    <n v="0"/>
    <n v="180.98099299999998"/>
    <n v="10"/>
    <n v="1197"/>
    <n v="0"/>
    <n v="1197"/>
  </r>
  <r>
    <x v="28"/>
    <x v="2"/>
    <x v="10"/>
    <n v="146.78700000000001"/>
    <n v="3.5760000000000001"/>
    <n v="74.535992999999991"/>
    <n v="0"/>
    <n v="0"/>
    <n v="224.89899299999999"/>
    <n v="11"/>
    <n v="1197"/>
    <n v="0"/>
    <n v="1197"/>
  </r>
  <r>
    <x v="28"/>
    <x v="2"/>
    <x v="11"/>
    <n v="198.31"/>
    <n v="4.0860000000000003"/>
    <n v="74.535992999999991"/>
    <n v="0"/>
    <n v="0"/>
    <n v="276.93199300000003"/>
    <n v="12"/>
    <n v="1197"/>
    <n v="0"/>
    <n v="1197"/>
  </r>
  <r>
    <x v="29"/>
    <x v="0"/>
    <x v="0"/>
    <n v="27.355"/>
    <n v="0"/>
    <n v="0"/>
    <n v="0"/>
    <n v="0"/>
    <n v="27.355"/>
    <n v="1"/>
    <n v="0"/>
    <n v="0"/>
    <n v="0"/>
  </r>
  <r>
    <x v="29"/>
    <x v="0"/>
    <x v="1"/>
    <n v="27.355"/>
    <n v="0"/>
    <n v="0"/>
    <n v="0"/>
    <n v="0"/>
    <n v="27.355"/>
    <n v="2"/>
    <n v="0"/>
    <n v="0"/>
    <n v="0"/>
  </r>
  <r>
    <x v="29"/>
    <x v="0"/>
    <x v="2"/>
    <n v="27.355"/>
    <n v="0"/>
    <n v="0"/>
    <n v="0"/>
    <n v="0"/>
    <n v="27.355"/>
    <n v="3"/>
    <n v="0"/>
    <n v="0"/>
    <n v="0"/>
  </r>
  <r>
    <x v="29"/>
    <x v="0"/>
    <x v="3"/>
    <n v="27.355"/>
    <n v="0"/>
    <n v="0"/>
    <n v="0"/>
    <n v="0"/>
    <n v="27.355"/>
    <n v="4"/>
    <n v="0"/>
    <n v="0"/>
    <n v="0"/>
  </r>
  <r>
    <x v="29"/>
    <x v="0"/>
    <x v="4"/>
    <m/>
    <n v="0"/>
    <n v="0"/>
    <n v="0"/>
    <n v="0"/>
    <n v="0"/>
    <n v="5"/>
    <n v="0"/>
    <n v="0"/>
    <n v="0"/>
  </r>
  <r>
    <x v="29"/>
    <x v="0"/>
    <x v="5"/>
    <m/>
    <n v="0"/>
    <n v="0"/>
    <n v="0"/>
    <n v="0"/>
    <n v="0"/>
    <n v="6"/>
    <n v="0"/>
    <n v="0"/>
    <n v="0"/>
  </r>
  <r>
    <x v="29"/>
    <x v="0"/>
    <x v="6"/>
    <m/>
    <n v="0"/>
    <n v="0"/>
    <n v="0"/>
    <n v="0"/>
    <n v="0"/>
    <n v="7"/>
    <n v="0"/>
    <n v="0"/>
    <n v="0"/>
  </r>
  <r>
    <x v="29"/>
    <x v="0"/>
    <x v="7"/>
    <m/>
    <n v="0"/>
    <n v="0"/>
    <n v="0"/>
    <n v="0"/>
    <n v="0"/>
    <n v="8"/>
    <n v="0"/>
    <n v="0"/>
    <n v="0"/>
  </r>
  <r>
    <x v="29"/>
    <x v="0"/>
    <x v="8"/>
    <m/>
    <n v="0"/>
    <n v="0"/>
    <n v="0"/>
    <n v="0"/>
    <n v="0"/>
    <n v="9"/>
    <n v="0"/>
    <n v="0"/>
    <n v="0"/>
  </r>
  <r>
    <x v="29"/>
    <x v="0"/>
    <x v="9"/>
    <n v="27.355"/>
    <n v="0"/>
    <n v="0"/>
    <n v="0"/>
    <n v="0"/>
    <n v="27.355"/>
    <n v="10"/>
    <n v="0"/>
    <n v="0"/>
    <n v="0"/>
  </r>
  <r>
    <x v="29"/>
    <x v="0"/>
    <x v="10"/>
    <n v="27.355"/>
    <n v="0"/>
    <n v="0"/>
    <n v="0"/>
    <n v="0"/>
    <n v="27.355"/>
    <n v="11"/>
    <n v="0"/>
    <n v="0"/>
    <n v="0"/>
  </r>
  <r>
    <x v="29"/>
    <x v="0"/>
    <x v="11"/>
    <n v="27.355"/>
    <n v="0"/>
    <n v="0"/>
    <n v="0"/>
    <n v="0"/>
    <n v="27.355"/>
    <n v="12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0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4" indent="0" outline="1" outlineData="1" multipleFieldFilters="0">
  <location ref="A6:J124" firstHeaderRow="0" firstDataRow="1" firstDataCol="1"/>
  <pivotFields count="13">
    <pivotField showAll="0">
      <items count="31">
        <item x="0"/>
        <item x="1"/>
        <item x="2"/>
        <item x="3"/>
        <item x="4"/>
        <item x="5"/>
        <item x="6"/>
        <item x="7"/>
        <item x="9"/>
        <item x="12"/>
        <item x="13"/>
        <item x="14"/>
        <item x="15"/>
        <item x="11"/>
        <item x="16"/>
        <item x="17"/>
        <item x="18"/>
        <item x="19"/>
        <item x="21"/>
        <item x="22"/>
        <item x="23"/>
        <item x="24"/>
        <item x="25"/>
        <item x="26"/>
        <item x="27"/>
        <item x="28"/>
        <item x="29"/>
        <item x="20"/>
        <item x="8"/>
        <item x="10"/>
        <item t="default"/>
      </items>
    </pivotField>
    <pivotField axis="axisRow" multipleItemSelectionAllowed="1" showAll="0">
      <items count="13">
        <item x="2"/>
        <item x="7"/>
        <item x="8"/>
        <item x="5"/>
        <item m="1" x="11"/>
        <item m="1" x="10"/>
        <item x="0"/>
        <item m="1" x="9"/>
        <item x="6"/>
        <item x="1"/>
        <item x="3"/>
        <item x="4"/>
        <item t="default"/>
      </items>
    </pivotField>
    <pivotField axis="axisRow" numFmtId="1" multipleItemSelectionAllowed="1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numFmtId="165" showAll="0"/>
    <pivotField showAll="0"/>
    <pivotField dataField="1" showAll="0"/>
    <pivotField dataField="1" showAll="0"/>
    <pivotField dataField="1" showAll="0"/>
  </pivotFields>
  <rowFields count="2">
    <field x="1"/>
    <field x="2"/>
  </rowFields>
  <rowItems count="11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6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8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9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0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</colItems>
  <dataFields count="9">
    <dataField name="Отопл/Гкал" fld="3" baseField="0" baseItem="0"/>
    <dataField name="Вентиляция/Гкал" fld="4" baseField="0" baseItem="0"/>
    <dataField name=" ГВС/Гкал" fld="5" baseField="0" baseItem="0"/>
    <dataField name="Пар/Гкал" fld="6" baseField="0" baseItem="0"/>
    <dataField name=" Потери/Гкал" fld="7" baseField="0" baseItem="0"/>
    <dataField name=" Итог/Гкал" fld="8" baseField="0" baseItem="0"/>
    <dataField name=" ГВС/куб.м" fld="10" baseField="0" baseItem="0"/>
    <dataField name="Конденсат/куб.м" fld="11" baseField="0" baseItem="0"/>
    <dataField name=" Итог/куб.м" fld="12" baseField="0" baseItem="0"/>
  </dataFields>
  <formats count="5">
    <format dxfId="380">
      <pivotArea field="0" type="button" dataOnly="0" labelOnly="1" outline="0"/>
    </format>
    <format dxfId="379">
      <pivotArea dataOnly="0" labelOnly="1" outline="0" fieldPosition="0">
        <references count="1">
          <reference field="4294967294" count="9">
            <x v="0"/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378">
      <pivotArea outline="0" collapsedLevelsAreSubtotals="1" fieldPosition="0"/>
    </format>
    <format dxfId="377">
      <pivotArea outline="0" collapsedLevelsAreSubtotals="1" fieldPosition="0"/>
    </format>
    <format dxfId="376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СводнаяТаблица1" cacheId="0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4" indent="0" outline="1" outlineData="1" multipleFieldFilters="0">
  <location ref="A6:J377" firstHeaderRow="0" firstDataRow="1" firstDataCol="1" rowPageCount="1" colPageCount="1"/>
  <pivotFields count="13">
    <pivotField axis="axisRow" showAll="0">
      <items count="31">
        <item x="0"/>
        <item x="1"/>
        <item x="2"/>
        <item x="3"/>
        <item x="4"/>
        <item x="5"/>
        <item x="6"/>
        <item x="7"/>
        <item x="9"/>
        <item x="12"/>
        <item x="13"/>
        <item x="14"/>
        <item x="15"/>
        <item x="11"/>
        <item x="16"/>
        <item x="17"/>
        <item x="18"/>
        <item x="19"/>
        <item x="21"/>
        <item x="22"/>
        <item x="23"/>
        <item x="24"/>
        <item x="25"/>
        <item x="26"/>
        <item x="27"/>
        <item x="28"/>
        <item x="29"/>
        <item x="20"/>
        <item x="8"/>
        <item x="10"/>
        <item t="default"/>
      </items>
    </pivotField>
    <pivotField axis="axisPage" multipleItemSelectionAllowed="1" showAll="0">
      <items count="13">
        <item x="2"/>
        <item x="7"/>
        <item x="8"/>
        <item x="5"/>
        <item m="1" x="11"/>
        <item m="1" x="10"/>
        <item x="0"/>
        <item m="1" x="9"/>
        <item x="6"/>
        <item x="1"/>
        <item x="3"/>
        <item x="4"/>
        <item t="default"/>
      </items>
    </pivotField>
    <pivotField axis="axisRow" numFmtId="1" multipleItemSelectionAllowed="1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numFmtId="165" showAll="0"/>
    <pivotField showAll="0"/>
    <pivotField dataField="1" showAll="0"/>
    <pivotField dataField="1" showAll="0"/>
    <pivotField dataField="1" showAll="0"/>
  </pivotFields>
  <rowFields count="2">
    <field x="0"/>
    <field x="2"/>
  </rowFields>
  <rowItems count="371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4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5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6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7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8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9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0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3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4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5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6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7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8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9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0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1"/>
    </i>
    <i r="1">
      <x v="6"/>
    </i>
    <i>
      <x v="2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3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4"/>
    </i>
    <i r="1">
      <x/>
    </i>
    <i r="1">
      <x v="1"/>
    </i>
    <i r="1">
      <x v="2"/>
    </i>
    <i r="1">
      <x v="3"/>
    </i>
    <i r="1">
      <x v="4"/>
    </i>
    <i r="1">
      <x v="8"/>
    </i>
    <i r="1">
      <x v="9"/>
    </i>
    <i r="1">
      <x v="10"/>
    </i>
    <i r="1">
      <x v="11"/>
    </i>
    <i>
      <x v="25"/>
    </i>
    <i r="1">
      <x/>
    </i>
    <i r="1">
      <x v="1"/>
    </i>
    <i r="1">
      <x v="2"/>
    </i>
    <i r="1">
      <x v="3"/>
    </i>
    <i r="1">
      <x v="4"/>
    </i>
    <i r="1">
      <x v="8"/>
    </i>
    <i r="1">
      <x v="9"/>
    </i>
    <i r="1">
      <x v="10"/>
    </i>
    <i r="1">
      <x v="11"/>
    </i>
    <i>
      <x v="26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7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8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9"/>
    </i>
    <i r="1">
      <x/>
    </i>
    <i r="1">
      <x v="1"/>
    </i>
    <i r="1">
      <x v="2"/>
    </i>
    <i r="1">
      <x v="3"/>
    </i>
    <i r="1">
      <x v="4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</colItems>
  <pageFields count="1">
    <pageField fld="1" hier="-1"/>
  </pageFields>
  <dataFields count="9">
    <dataField name="Отопл/Гкал" fld="3" baseField="0" baseItem="0"/>
    <dataField name="Вентиляция/Гкал" fld="4" baseField="0" baseItem="0"/>
    <dataField name=" ГВС/Гкал" fld="5" baseField="0" baseItem="0"/>
    <dataField name="Пар/Гкал" fld="6" baseField="0" baseItem="0"/>
    <dataField name=" Потери/Гкал" fld="7" baseField="0" baseItem="0"/>
    <dataField name=" Итог/Гкал" fld="8" baseField="0" baseItem="0"/>
    <dataField name=" ГВС/куб.м" fld="10" baseField="0" baseItem="0"/>
    <dataField name="Конденсат/куб.м" fld="11" baseField="0" baseItem="0"/>
    <dataField name=" Итог/куб.м" fld="12" baseField="0" baseItem="0"/>
  </dataFields>
  <formats count="203">
    <format dxfId="375">
      <pivotArea collapsedLevelsAreSubtotals="1" fieldPosition="0">
        <references count="1">
          <reference field="0" count="1">
            <x v="0"/>
          </reference>
        </references>
      </pivotArea>
    </format>
    <format dxfId="374">
      <pivotArea collapsedLevelsAreSubtotals="1" fieldPosition="0">
        <references count="2">
          <reference field="0" count="1" selected="0">
            <x v="0"/>
          </reference>
          <reference field="1" count="1">
            <x v="4"/>
          </reference>
        </references>
      </pivotArea>
    </format>
    <format dxfId="373">
      <pivotArea collapsedLevelsAreSubtotals="1" fieldPosition="0">
        <references count="2">
          <reference field="0" count="1" selected="0">
            <x v="0"/>
          </reference>
          <reference field="1" count="1">
            <x v="6"/>
          </reference>
        </references>
      </pivotArea>
    </format>
    <format dxfId="372">
      <pivotArea collapsedLevelsAreSubtotals="1" fieldPosition="0">
        <references count="2">
          <reference field="0" count="1" selected="0">
            <x v="0"/>
          </reference>
          <reference field="1" count="1">
            <x v="9"/>
          </reference>
        </references>
      </pivotArea>
    </format>
    <format dxfId="371">
      <pivotArea collapsedLevelsAreSubtotals="1" fieldPosition="0">
        <references count="1">
          <reference field="0" count="1">
            <x v="1"/>
          </reference>
        </references>
      </pivotArea>
    </format>
    <format dxfId="370">
      <pivotArea collapsedLevelsAreSubtotals="1" fieldPosition="0">
        <references count="2">
          <reference field="0" count="1" selected="0">
            <x v="1"/>
          </reference>
          <reference field="1" count="1">
            <x v="0"/>
          </reference>
        </references>
      </pivotArea>
    </format>
    <format dxfId="369">
      <pivotArea collapsedLevelsAreSubtotals="1" fieldPosition="0">
        <references count="2">
          <reference field="0" count="1" selected="0">
            <x v="1"/>
          </reference>
          <reference field="1" count="1">
            <x v="4"/>
          </reference>
        </references>
      </pivotArea>
    </format>
    <format dxfId="368">
      <pivotArea collapsedLevelsAreSubtotals="1" fieldPosition="0">
        <references count="2">
          <reference field="0" count="1" selected="0">
            <x v="1"/>
          </reference>
          <reference field="1" count="1">
            <x v="5"/>
          </reference>
        </references>
      </pivotArea>
    </format>
    <format dxfId="367">
      <pivotArea collapsedLevelsAreSubtotals="1" fieldPosition="0">
        <references count="2">
          <reference field="0" count="1" selected="0">
            <x v="1"/>
          </reference>
          <reference field="1" count="1">
            <x v="9"/>
          </reference>
        </references>
      </pivotArea>
    </format>
    <format dxfId="366">
      <pivotArea collapsedLevelsAreSubtotals="1" fieldPosition="0">
        <references count="2">
          <reference field="0" count="1" selected="0">
            <x v="1"/>
          </reference>
          <reference field="1" count="1">
            <x v="10"/>
          </reference>
        </references>
      </pivotArea>
    </format>
    <format dxfId="365">
      <pivotArea collapsedLevelsAreSubtotals="1" fieldPosition="0">
        <references count="2">
          <reference field="0" count="1" selected="0">
            <x v="1"/>
          </reference>
          <reference field="1" count="1">
            <x v="11"/>
          </reference>
        </references>
      </pivotArea>
    </format>
    <format dxfId="364">
      <pivotArea collapsedLevelsAreSubtotals="1" fieldPosition="0">
        <references count="1">
          <reference field="0" count="1">
            <x v="2"/>
          </reference>
        </references>
      </pivotArea>
    </format>
    <format dxfId="363">
      <pivotArea collapsedLevelsAreSubtotals="1" fieldPosition="0">
        <references count="2">
          <reference field="0" count="1" selected="0">
            <x v="2"/>
          </reference>
          <reference field="1" count="1">
            <x v="7"/>
          </reference>
        </references>
      </pivotArea>
    </format>
    <format dxfId="362">
      <pivotArea collapsedLevelsAreSubtotals="1" fieldPosition="0">
        <references count="2">
          <reference field="0" count="1" selected="0">
            <x v="2"/>
          </reference>
          <reference field="1" count="1">
            <x v="10"/>
          </reference>
        </references>
      </pivotArea>
    </format>
    <format dxfId="361">
      <pivotArea collapsedLevelsAreSubtotals="1" fieldPosition="0">
        <references count="1">
          <reference field="0" count="1">
            <x v="3"/>
          </reference>
        </references>
      </pivotArea>
    </format>
    <format dxfId="360">
      <pivotArea collapsedLevelsAreSubtotals="1" fieldPosition="0">
        <references count="2">
          <reference field="0" count="1" selected="0">
            <x v="3"/>
          </reference>
          <reference field="1" count="1">
            <x v="5"/>
          </reference>
        </references>
      </pivotArea>
    </format>
    <format dxfId="359">
      <pivotArea collapsedLevelsAreSubtotals="1" fieldPosition="0">
        <references count="1">
          <reference field="0" count="1">
            <x v="4"/>
          </reference>
        </references>
      </pivotArea>
    </format>
    <format dxfId="358">
      <pivotArea collapsedLevelsAreSubtotals="1" fieldPosition="0">
        <references count="2">
          <reference field="0" count="1" selected="0">
            <x v="4"/>
          </reference>
          <reference field="1" count="1">
            <x v="0"/>
          </reference>
        </references>
      </pivotArea>
    </format>
    <format dxfId="357">
      <pivotArea collapsedLevelsAreSubtotals="1" fieldPosition="0">
        <references count="2">
          <reference field="0" count="1" selected="0">
            <x v="4"/>
          </reference>
          <reference field="1" count="1">
            <x v="3"/>
          </reference>
        </references>
      </pivotArea>
    </format>
    <format dxfId="356">
      <pivotArea collapsedLevelsAreSubtotals="1" fieldPosition="0">
        <references count="2">
          <reference field="0" count="1" selected="0">
            <x v="4"/>
          </reference>
          <reference field="1" count="1">
            <x v="4"/>
          </reference>
        </references>
      </pivotArea>
    </format>
    <format dxfId="355">
      <pivotArea collapsedLevelsAreSubtotals="1" fieldPosition="0">
        <references count="2">
          <reference field="0" count="1" selected="0">
            <x v="4"/>
          </reference>
          <reference field="1" count="1">
            <x v="5"/>
          </reference>
        </references>
      </pivotArea>
    </format>
    <format dxfId="354">
      <pivotArea collapsedLevelsAreSubtotals="1" fieldPosition="0">
        <references count="2">
          <reference field="0" count="1" selected="0">
            <x v="4"/>
          </reference>
          <reference field="1" count="1">
            <x v="8"/>
          </reference>
        </references>
      </pivotArea>
    </format>
    <format dxfId="353">
      <pivotArea collapsedLevelsAreSubtotals="1" fieldPosition="0">
        <references count="2">
          <reference field="0" count="1" selected="0">
            <x v="4"/>
          </reference>
          <reference field="1" count="1">
            <x v="9"/>
          </reference>
        </references>
      </pivotArea>
    </format>
    <format dxfId="352">
      <pivotArea collapsedLevelsAreSubtotals="1" fieldPosition="0">
        <references count="2">
          <reference field="0" count="1" selected="0">
            <x v="4"/>
          </reference>
          <reference field="1" count="1">
            <x v="10"/>
          </reference>
        </references>
      </pivotArea>
    </format>
    <format dxfId="351">
      <pivotArea collapsedLevelsAreSubtotals="1" fieldPosition="0">
        <references count="2">
          <reference field="0" count="1" selected="0">
            <x v="4"/>
          </reference>
          <reference field="1" count="1">
            <x v="11"/>
          </reference>
        </references>
      </pivotArea>
    </format>
    <format dxfId="350">
      <pivotArea collapsedLevelsAreSubtotals="1" fieldPosition="0">
        <references count="1">
          <reference field="0" count="1">
            <x v="5"/>
          </reference>
        </references>
      </pivotArea>
    </format>
    <format dxfId="349">
      <pivotArea collapsedLevelsAreSubtotals="1" fieldPosition="0">
        <references count="2">
          <reference field="0" count="1" selected="0">
            <x v="5"/>
          </reference>
          <reference field="1" count="1">
            <x v="0"/>
          </reference>
        </references>
      </pivotArea>
    </format>
    <format dxfId="348">
      <pivotArea collapsedLevelsAreSubtotals="1" fieldPosition="0">
        <references count="2">
          <reference field="0" count="1" selected="0">
            <x v="5"/>
          </reference>
          <reference field="1" count="1">
            <x v="5"/>
          </reference>
        </references>
      </pivotArea>
    </format>
    <format dxfId="347">
      <pivotArea collapsedLevelsAreSubtotals="1" fieldPosition="0">
        <references count="2">
          <reference field="0" count="1" selected="0">
            <x v="5"/>
          </reference>
          <reference field="1" count="1">
            <x v="9"/>
          </reference>
        </references>
      </pivotArea>
    </format>
    <format dxfId="346">
      <pivotArea collapsedLevelsAreSubtotals="1" fieldPosition="0">
        <references count="2">
          <reference field="0" count="1" selected="0">
            <x v="5"/>
          </reference>
          <reference field="1" count="1">
            <x v="10"/>
          </reference>
        </references>
      </pivotArea>
    </format>
    <format dxfId="345">
      <pivotArea collapsedLevelsAreSubtotals="1" fieldPosition="0">
        <references count="2">
          <reference field="0" count="1" selected="0">
            <x v="5"/>
          </reference>
          <reference field="1" count="1">
            <x v="11"/>
          </reference>
        </references>
      </pivotArea>
    </format>
    <format dxfId="344">
      <pivotArea collapsedLevelsAreSubtotals="1" fieldPosition="0">
        <references count="1">
          <reference field="0" count="1">
            <x v="6"/>
          </reference>
        </references>
      </pivotArea>
    </format>
    <format dxfId="343">
      <pivotArea collapsedLevelsAreSubtotals="1" fieldPosition="0">
        <references count="2">
          <reference field="0" count="1" selected="0">
            <x v="6"/>
          </reference>
          <reference field="1" count="1">
            <x v="0"/>
          </reference>
        </references>
      </pivotArea>
    </format>
    <format dxfId="342">
      <pivotArea collapsedLevelsAreSubtotals="1" fieldPosition="0">
        <references count="2">
          <reference field="0" count="1" selected="0">
            <x v="6"/>
          </reference>
          <reference field="1" count="1">
            <x v="3"/>
          </reference>
        </references>
      </pivotArea>
    </format>
    <format dxfId="341">
      <pivotArea collapsedLevelsAreSubtotals="1" fieldPosition="0">
        <references count="2">
          <reference field="0" count="1" selected="0">
            <x v="6"/>
          </reference>
          <reference field="1" count="1">
            <x v="5"/>
          </reference>
        </references>
      </pivotArea>
    </format>
    <format dxfId="340">
      <pivotArea collapsedLevelsAreSubtotals="1" fieldPosition="0">
        <references count="2">
          <reference field="0" count="1" selected="0">
            <x v="6"/>
          </reference>
          <reference field="1" count="1">
            <x v="8"/>
          </reference>
        </references>
      </pivotArea>
    </format>
    <format dxfId="339">
      <pivotArea collapsedLevelsAreSubtotals="1" fieldPosition="0">
        <references count="2">
          <reference field="0" count="1" selected="0">
            <x v="6"/>
          </reference>
          <reference field="1" count="1">
            <x v="9"/>
          </reference>
        </references>
      </pivotArea>
    </format>
    <format dxfId="338">
      <pivotArea collapsedLevelsAreSubtotals="1" fieldPosition="0">
        <references count="2">
          <reference field="0" count="1" selected="0">
            <x v="6"/>
          </reference>
          <reference field="1" count="1">
            <x v="10"/>
          </reference>
        </references>
      </pivotArea>
    </format>
    <format dxfId="337">
      <pivotArea collapsedLevelsAreSubtotals="1" fieldPosition="0">
        <references count="2">
          <reference field="0" count="1" selected="0">
            <x v="6"/>
          </reference>
          <reference field="1" count="1">
            <x v="11"/>
          </reference>
        </references>
      </pivotArea>
    </format>
    <format dxfId="336">
      <pivotArea collapsedLevelsAreSubtotals="1" fieldPosition="0">
        <references count="1">
          <reference field="0" count="1">
            <x v="7"/>
          </reference>
        </references>
      </pivotArea>
    </format>
    <format dxfId="335">
      <pivotArea collapsedLevelsAreSubtotals="1" fieldPosition="0">
        <references count="2">
          <reference field="0" count="1" selected="0">
            <x v="7"/>
          </reference>
          <reference field="1" count="1">
            <x v="0"/>
          </reference>
        </references>
      </pivotArea>
    </format>
    <format dxfId="334">
      <pivotArea collapsedLevelsAreSubtotals="1" fieldPosition="0">
        <references count="2">
          <reference field="0" count="1" selected="0">
            <x v="7"/>
          </reference>
          <reference field="1" count="1">
            <x v="5"/>
          </reference>
        </references>
      </pivotArea>
    </format>
    <format dxfId="333">
      <pivotArea collapsedLevelsAreSubtotals="1" fieldPosition="0">
        <references count="2">
          <reference field="0" count="1" selected="0">
            <x v="7"/>
          </reference>
          <reference field="1" count="1">
            <x v="8"/>
          </reference>
        </references>
      </pivotArea>
    </format>
    <format dxfId="332">
      <pivotArea collapsedLevelsAreSubtotals="1" fieldPosition="0">
        <references count="2">
          <reference field="0" count="1" selected="0">
            <x v="7"/>
          </reference>
          <reference field="1" count="1">
            <x v="9"/>
          </reference>
        </references>
      </pivotArea>
    </format>
    <format dxfId="331">
      <pivotArea collapsedLevelsAreSubtotals="1" fieldPosition="0">
        <references count="2">
          <reference field="0" count="1" selected="0">
            <x v="7"/>
          </reference>
          <reference field="1" count="1">
            <x v="10"/>
          </reference>
        </references>
      </pivotArea>
    </format>
    <format dxfId="330">
      <pivotArea collapsedLevelsAreSubtotals="1" fieldPosition="0">
        <references count="1">
          <reference field="0" count="1">
            <x v="8"/>
          </reference>
        </references>
      </pivotArea>
    </format>
    <format dxfId="329">
      <pivotArea collapsedLevelsAreSubtotals="1" fieldPosition="0">
        <references count="2">
          <reference field="0" count="1" selected="0">
            <x v="8"/>
          </reference>
          <reference field="1" count="1">
            <x v="5"/>
          </reference>
        </references>
      </pivotArea>
    </format>
    <format dxfId="328">
      <pivotArea collapsedLevelsAreSubtotals="1" fieldPosition="0">
        <references count="1">
          <reference field="0" count="1">
            <x v="9"/>
          </reference>
        </references>
      </pivotArea>
    </format>
    <format dxfId="327">
      <pivotArea collapsedLevelsAreSubtotals="1" fieldPosition="0">
        <references count="2">
          <reference field="0" count="1" selected="0">
            <x v="9"/>
          </reference>
          <reference field="1" count="1">
            <x v="5"/>
          </reference>
        </references>
      </pivotArea>
    </format>
    <format dxfId="326">
      <pivotArea collapsedLevelsAreSubtotals="1" fieldPosition="0">
        <references count="1">
          <reference field="0" count="1">
            <x v="10"/>
          </reference>
        </references>
      </pivotArea>
    </format>
    <format dxfId="325">
      <pivotArea collapsedLevelsAreSubtotals="1" fieldPosition="0">
        <references count="2">
          <reference field="0" count="1" selected="0">
            <x v="10"/>
          </reference>
          <reference field="1" count="1">
            <x v="0"/>
          </reference>
        </references>
      </pivotArea>
    </format>
    <format dxfId="324">
      <pivotArea collapsedLevelsAreSubtotals="1" fieldPosition="0">
        <references count="2">
          <reference field="0" count="1" selected="0">
            <x v="10"/>
          </reference>
          <reference field="1" count="1">
            <x v="5"/>
          </reference>
        </references>
      </pivotArea>
    </format>
    <format dxfId="323">
      <pivotArea collapsedLevelsAreSubtotals="1" fieldPosition="0">
        <references count="2">
          <reference field="0" count="1" selected="0">
            <x v="10"/>
          </reference>
          <reference field="1" count="1">
            <x v="9"/>
          </reference>
        </references>
      </pivotArea>
    </format>
    <format dxfId="322">
      <pivotArea collapsedLevelsAreSubtotals="1" fieldPosition="0">
        <references count="2">
          <reference field="0" count="1" selected="0">
            <x v="10"/>
          </reference>
          <reference field="1" count="1">
            <x v="10"/>
          </reference>
        </references>
      </pivotArea>
    </format>
    <format dxfId="321">
      <pivotArea collapsedLevelsAreSubtotals="1" fieldPosition="0">
        <references count="1">
          <reference field="0" count="1">
            <x v="11"/>
          </reference>
        </references>
      </pivotArea>
    </format>
    <format dxfId="320">
      <pivotArea collapsedLevelsAreSubtotals="1" fieldPosition="0">
        <references count="2">
          <reference field="0" count="1" selected="0">
            <x v="11"/>
          </reference>
          <reference field="1" count="1">
            <x v="0"/>
          </reference>
        </references>
      </pivotArea>
    </format>
    <format dxfId="319">
      <pivotArea collapsedLevelsAreSubtotals="1" fieldPosition="0">
        <references count="2">
          <reference field="0" count="1" selected="0">
            <x v="11"/>
          </reference>
          <reference field="1" count="1">
            <x v="1"/>
          </reference>
        </references>
      </pivotArea>
    </format>
    <format dxfId="318">
      <pivotArea collapsedLevelsAreSubtotals="1" fieldPosition="0">
        <references count="2">
          <reference field="0" count="1" selected="0">
            <x v="11"/>
          </reference>
          <reference field="1" count="1">
            <x v="2"/>
          </reference>
        </references>
      </pivotArea>
    </format>
    <format dxfId="317">
      <pivotArea collapsedLevelsAreSubtotals="1" fieldPosition="0">
        <references count="2">
          <reference field="0" count="1" selected="0">
            <x v="11"/>
          </reference>
          <reference field="1" count="1">
            <x v="3"/>
          </reference>
        </references>
      </pivotArea>
    </format>
    <format dxfId="316">
      <pivotArea collapsedLevelsAreSubtotals="1" fieldPosition="0">
        <references count="2">
          <reference field="0" count="1" selected="0">
            <x v="11"/>
          </reference>
          <reference field="1" count="1">
            <x v="4"/>
          </reference>
        </references>
      </pivotArea>
    </format>
    <format dxfId="315">
      <pivotArea collapsedLevelsAreSubtotals="1" fieldPosition="0">
        <references count="2">
          <reference field="0" count="1" selected="0">
            <x v="11"/>
          </reference>
          <reference field="1" count="1">
            <x v="5"/>
          </reference>
        </references>
      </pivotArea>
    </format>
    <format dxfId="314">
      <pivotArea collapsedLevelsAreSubtotals="1" fieldPosition="0">
        <references count="2">
          <reference field="0" count="1" selected="0">
            <x v="11"/>
          </reference>
          <reference field="1" count="1">
            <x v="8"/>
          </reference>
        </references>
      </pivotArea>
    </format>
    <format dxfId="313">
      <pivotArea collapsedLevelsAreSubtotals="1" fieldPosition="0">
        <references count="2">
          <reference field="0" count="1" selected="0">
            <x v="11"/>
          </reference>
          <reference field="1" count="1">
            <x v="9"/>
          </reference>
        </references>
      </pivotArea>
    </format>
    <format dxfId="312">
      <pivotArea collapsedLevelsAreSubtotals="1" fieldPosition="0">
        <references count="2">
          <reference field="0" count="1" selected="0">
            <x v="11"/>
          </reference>
          <reference field="1" count="1">
            <x v="10"/>
          </reference>
        </references>
      </pivotArea>
    </format>
    <format dxfId="311">
      <pivotArea collapsedLevelsAreSubtotals="1" fieldPosition="0">
        <references count="2">
          <reference field="0" count="1" selected="0">
            <x v="11"/>
          </reference>
          <reference field="1" count="1">
            <x v="11"/>
          </reference>
        </references>
      </pivotArea>
    </format>
    <format dxfId="310">
      <pivotArea collapsedLevelsAreSubtotals="1" fieldPosition="0">
        <references count="1">
          <reference field="0" count="1">
            <x v="12"/>
          </reference>
        </references>
      </pivotArea>
    </format>
    <format dxfId="309">
      <pivotArea collapsedLevelsAreSubtotals="1" fieldPosition="0">
        <references count="2">
          <reference field="0" count="1" selected="0">
            <x v="12"/>
          </reference>
          <reference field="1" count="1">
            <x v="0"/>
          </reference>
        </references>
      </pivotArea>
    </format>
    <format dxfId="308">
      <pivotArea collapsedLevelsAreSubtotals="1" fieldPosition="0">
        <references count="2">
          <reference field="0" count="1" selected="0">
            <x v="12"/>
          </reference>
          <reference field="1" count="1">
            <x v="3"/>
          </reference>
        </references>
      </pivotArea>
    </format>
    <format dxfId="307">
      <pivotArea collapsedLevelsAreSubtotals="1" fieldPosition="0">
        <references count="2">
          <reference field="0" count="1" selected="0">
            <x v="12"/>
          </reference>
          <reference field="1" count="1">
            <x v="4"/>
          </reference>
        </references>
      </pivotArea>
    </format>
    <format dxfId="306">
      <pivotArea collapsedLevelsAreSubtotals="1" fieldPosition="0">
        <references count="2">
          <reference field="0" count="1" selected="0">
            <x v="12"/>
          </reference>
          <reference field="1" count="1">
            <x v="5"/>
          </reference>
        </references>
      </pivotArea>
    </format>
    <format dxfId="305">
      <pivotArea collapsedLevelsAreSubtotals="1" fieldPosition="0">
        <references count="2">
          <reference field="0" count="1" selected="0">
            <x v="12"/>
          </reference>
          <reference field="1" count="1">
            <x v="8"/>
          </reference>
        </references>
      </pivotArea>
    </format>
    <format dxfId="304">
      <pivotArea collapsedLevelsAreSubtotals="1" fieldPosition="0">
        <references count="2">
          <reference field="0" count="1" selected="0">
            <x v="12"/>
          </reference>
          <reference field="1" count="1">
            <x v="9"/>
          </reference>
        </references>
      </pivotArea>
    </format>
    <format dxfId="303">
      <pivotArea collapsedLevelsAreSubtotals="1" fieldPosition="0">
        <references count="2">
          <reference field="0" count="1" selected="0">
            <x v="12"/>
          </reference>
          <reference field="1" count="1">
            <x v="10"/>
          </reference>
        </references>
      </pivotArea>
    </format>
    <format dxfId="302">
      <pivotArea collapsedLevelsAreSubtotals="1" fieldPosition="0">
        <references count="2">
          <reference field="0" count="1" selected="0">
            <x v="12"/>
          </reference>
          <reference field="1" count="1">
            <x v="11"/>
          </reference>
        </references>
      </pivotArea>
    </format>
    <format dxfId="301">
      <pivotArea collapsedLevelsAreSubtotals="1" fieldPosition="0">
        <references count="1">
          <reference field="0" count="1">
            <x v="13"/>
          </reference>
        </references>
      </pivotArea>
    </format>
    <format dxfId="300">
      <pivotArea collapsedLevelsAreSubtotals="1" fieldPosition="0">
        <references count="2">
          <reference field="0" count="1" selected="0">
            <x v="13"/>
          </reference>
          <reference field="1" count="1">
            <x v="0"/>
          </reference>
        </references>
      </pivotArea>
    </format>
    <format dxfId="299">
      <pivotArea collapsedLevelsAreSubtotals="1" fieldPosition="0">
        <references count="2">
          <reference field="0" count="1" selected="0">
            <x v="13"/>
          </reference>
          <reference field="1" count="1">
            <x v="3"/>
          </reference>
        </references>
      </pivotArea>
    </format>
    <format dxfId="298">
      <pivotArea collapsedLevelsAreSubtotals="1" fieldPosition="0">
        <references count="2">
          <reference field="0" count="1" selected="0">
            <x v="13"/>
          </reference>
          <reference field="1" count="1">
            <x v="4"/>
          </reference>
        </references>
      </pivotArea>
    </format>
    <format dxfId="297">
      <pivotArea collapsedLevelsAreSubtotals="1" fieldPosition="0">
        <references count="2">
          <reference field="0" count="1" selected="0">
            <x v="13"/>
          </reference>
          <reference field="1" count="1">
            <x v="5"/>
          </reference>
        </references>
      </pivotArea>
    </format>
    <format dxfId="296">
      <pivotArea collapsedLevelsAreSubtotals="1" fieldPosition="0">
        <references count="2">
          <reference field="0" count="1" selected="0">
            <x v="13"/>
          </reference>
          <reference field="1" count="1">
            <x v="8"/>
          </reference>
        </references>
      </pivotArea>
    </format>
    <format dxfId="295">
      <pivotArea collapsedLevelsAreSubtotals="1" fieldPosition="0">
        <references count="2">
          <reference field="0" count="1" selected="0">
            <x v="13"/>
          </reference>
          <reference field="1" count="1">
            <x v="9"/>
          </reference>
        </references>
      </pivotArea>
    </format>
    <format dxfId="294">
      <pivotArea collapsedLevelsAreSubtotals="1" fieldPosition="0">
        <references count="2">
          <reference field="0" count="1" selected="0">
            <x v="13"/>
          </reference>
          <reference field="1" count="1">
            <x v="10"/>
          </reference>
        </references>
      </pivotArea>
    </format>
    <format dxfId="293">
      <pivotArea collapsedLevelsAreSubtotals="1" fieldPosition="0">
        <references count="2">
          <reference field="0" count="1" selected="0">
            <x v="13"/>
          </reference>
          <reference field="1" count="1">
            <x v="11"/>
          </reference>
        </references>
      </pivotArea>
    </format>
    <format dxfId="292">
      <pivotArea collapsedLevelsAreSubtotals="1" fieldPosition="0">
        <references count="1">
          <reference field="0" count="1">
            <x v="14"/>
          </reference>
        </references>
      </pivotArea>
    </format>
    <format dxfId="291">
      <pivotArea collapsedLevelsAreSubtotals="1" fieldPosition="0">
        <references count="2">
          <reference field="0" count="1" selected="0">
            <x v="14"/>
          </reference>
          <reference field="1" count="1">
            <x v="0"/>
          </reference>
        </references>
      </pivotArea>
    </format>
    <format dxfId="290">
      <pivotArea collapsedLevelsAreSubtotals="1" fieldPosition="0">
        <references count="2">
          <reference field="0" count="1" selected="0">
            <x v="14"/>
          </reference>
          <reference field="1" count="1">
            <x v="3"/>
          </reference>
        </references>
      </pivotArea>
    </format>
    <format dxfId="289">
      <pivotArea collapsedLevelsAreSubtotals="1" fieldPosition="0">
        <references count="2">
          <reference field="0" count="1" selected="0">
            <x v="14"/>
          </reference>
          <reference field="1" count="1">
            <x v="4"/>
          </reference>
        </references>
      </pivotArea>
    </format>
    <format dxfId="288">
      <pivotArea collapsedLevelsAreSubtotals="1" fieldPosition="0">
        <references count="2">
          <reference field="0" count="1" selected="0">
            <x v="14"/>
          </reference>
          <reference field="1" count="1">
            <x v="5"/>
          </reference>
        </references>
      </pivotArea>
    </format>
    <format dxfId="287">
      <pivotArea collapsedLevelsAreSubtotals="1" fieldPosition="0">
        <references count="2">
          <reference field="0" count="1" selected="0">
            <x v="14"/>
          </reference>
          <reference field="1" count="1">
            <x v="8"/>
          </reference>
        </references>
      </pivotArea>
    </format>
    <format dxfId="286">
      <pivotArea collapsedLevelsAreSubtotals="1" fieldPosition="0">
        <references count="2">
          <reference field="0" count="1" selected="0">
            <x v="14"/>
          </reference>
          <reference field="1" count="1">
            <x v="9"/>
          </reference>
        </references>
      </pivotArea>
    </format>
    <format dxfId="285">
      <pivotArea collapsedLevelsAreSubtotals="1" fieldPosition="0">
        <references count="2">
          <reference field="0" count="1" selected="0">
            <x v="14"/>
          </reference>
          <reference field="1" count="1">
            <x v="10"/>
          </reference>
        </references>
      </pivotArea>
    </format>
    <format dxfId="284">
      <pivotArea collapsedLevelsAreSubtotals="1" fieldPosition="0">
        <references count="1">
          <reference field="0" count="1">
            <x v="15"/>
          </reference>
        </references>
      </pivotArea>
    </format>
    <format dxfId="283">
      <pivotArea collapsedLevelsAreSubtotals="1" fieldPosition="0">
        <references count="2">
          <reference field="0" count="1" selected="0">
            <x v="15"/>
          </reference>
          <reference field="1" count="1">
            <x v="0"/>
          </reference>
        </references>
      </pivotArea>
    </format>
    <format dxfId="282">
      <pivotArea collapsedLevelsAreSubtotals="1" fieldPosition="0">
        <references count="2">
          <reference field="0" count="1" selected="0">
            <x v="15"/>
          </reference>
          <reference field="1" count="1">
            <x v="3"/>
          </reference>
        </references>
      </pivotArea>
    </format>
    <format dxfId="281">
      <pivotArea collapsedLevelsAreSubtotals="1" fieldPosition="0">
        <references count="2">
          <reference field="0" count="1" selected="0">
            <x v="15"/>
          </reference>
          <reference field="1" count="1">
            <x v="4"/>
          </reference>
        </references>
      </pivotArea>
    </format>
    <format dxfId="280">
      <pivotArea collapsedLevelsAreSubtotals="1" fieldPosition="0">
        <references count="2">
          <reference field="0" count="1" selected="0">
            <x v="15"/>
          </reference>
          <reference field="1" count="1">
            <x v="5"/>
          </reference>
        </references>
      </pivotArea>
    </format>
    <format dxfId="279">
      <pivotArea collapsedLevelsAreSubtotals="1" fieldPosition="0">
        <references count="2">
          <reference field="0" count="1" selected="0">
            <x v="15"/>
          </reference>
          <reference field="1" count="1">
            <x v="8"/>
          </reference>
        </references>
      </pivotArea>
    </format>
    <format dxfId="278">
      <pivotArea collapsedLevelsAreSubtotals="1" fieldPosition="0">
        <references count="2">
          <reference field="0" count="1" selected="0">
            <x v="15"/>
          </reference>
          <reference field="1" count="1">
            <x v="9"/>
          </reference>
        </references>
      </pivotArea>
    </format>
    <format dxfId="277">
      <pivotArea collapsedLevelsAreSubtotals="1" fieldPosition="0">
        <references count="2">
          <reference field="0" count="1" selected="0">
            <x v="15"/>
          </reference>
          <reference field="1" count="1">
            <x v="10"/>
          </reference>
        </references>
      </pivotArea>
    </format>
    <format dxfId="276">
      <pivotArea collapsedLevelsAreSubtotals="1" fieldPosition="0">
        <references count="2">
          <reference field="0" count="1" selected="0">
            <x v="15"/>
          </reference>
          <reference field="1" count="1">
            <x v="11"/>
          </reference>
        </references>
      </pivotArea>
    </format>
    <format dxfId="275">
      <pivotArea collapsedLevelsAreSubtotals="1" fieldPosition="0">
        <references count="1">
          <reference field="0" count="1">
            <x v="16"/>
          </reference>
        </references>
      </pivotArea>
    </format>
    <format dxfId="274">
      <pivotArea collapsedLevelsAreSubtotals="1" fieldPosition="0">
        <references count="2">
          <reference field="0" count="1" selected="0">
            <x v="16"/>
          </reference>
          <reference field="1" count="1">
            <x v="8"/>
          </reference>
        </references>
      </pivotArea>
    </format>
    <format dxfId="273">
      <pivotArea collapsedLevelsAreSubtotals="1" fieldPosition="0">
        <references count="1">
          <reference field="0" count="1">
            <x v="17"/>
          </reference>
        </references>
      </pivotArea>
    </format>
    <format dxfId="272">
      <pivotArea collapsedLevelsAreSubtotals="1" fieldPosition="0">
        <references count="2">
          <reference field="0" count="1" selected="0">
            <x v="17"/>
          </reference>
          <reference field="1" count="1">
            <x v="5"/>
          </reference>
        </references>
      </pivotArea>
    </format>
    <format dxfId="271">
      <pivotArea collapsedLevelsAreSubtotals="1" fieldPosition="0">
        <references count="2">
          <reference field="0" count="1" selected="0">
            <x v="17"/>
          </reference>
          <reference field="1" count="1">
            <x v="10"/>
          </reference>
        </references>
      </pivotArea>
    </format>
    <format dxfId="270">
      <pivotArea collapsedLevelsAreSubtotals="1" fieldPosition="0">
        <references count="1">
          <reference field="0" count="1">
            <x v="18"/>
          </reference>
        </references>
      </pivotArea>
    </format>
    <format dxfId="269">
      <pivotArea collapsedLevelsAreSubtotals="1" fieldPosition="0">
        <references count="2">
          <reference field="0" count="1" selected="0">
            <x v="18"/>
          </reference>
          <reference field="1" count="1">
            <x v="0"/>
          </reference>
        </references>
      </pivotArea>
    </format>
    <format dxfId="268">
      <pivotArea collapsedLevelsAreSubtotals="1" fieldPosition="0">
        <references count="2">
          <reference field="0" count="1" selected="0">
            <x v="18"/>
          </reference>
          <reference field="1" count="1">
            <x v="3"/>
          </reference>
        </references>
      </pivotArea>
    </format>
    <format dxfId="267">
      <pivotArea collapsedLevelsAreSubtotals="1" fieldPosition="0">
        <references count="2">
          <reference field="0" count="1" selected="0">
            <x v="18"/>
          </reference>
          <reference field="1" count="1">
            <x v="4"/>
          </reference>
        </references>
      </pivotArea>
    </format>
    <format dxfId="266">
      <pivotArea collapsedLevelsAreSubtotals="1" fieldPosition="0">
        <references count="2">
          <reference field="0" count="1" selected="0">
            <x v="18"/>
          </reference>
          <reference field="1" count="1">
            <x v="5"/>
          </reference>
        </references>
      </pivotArea>
    </format>
    <format dxfId="265">
      <pivotArea collapsedLevelsAreSubtotals="1" fieldPosition="0">
        <references count="2">
          <reference field="0" count="1" selected="0">
            <x v="18"/>
          </reference>
          <reference field="1" count="1">
            <x v="8"/>
          </reference>
        </references>
      </pivotArea>
    </format>
    <format dxfId="264">
      <pivotArea collapsedLevelsAreSubtotals="1" fieldPosition="0">
        <references count="2">
          <reference field="0" count="1" selected="0">
            <x v="18"/>
          </reference>
          <reference field="1" count="1">
            <x v="10"/>
          </reference>
        </references>
      </pivotArea>
    </format>
    <format dxfId="263">
      <pivotArea collapsedLevelsAreSubtotals="1" fieldPosition="0">
        <references count="2">
          <reference field="0" count="1" selected="0">
            <x v="18"/>
          </reference>
          <reference field="1" count="1">
            <x v="11"/>
          </reference>
        </references>
      </pivotArea>
    </format>
    <format dxfId="262">
      <pivotArea collapsedLevelsAreSubtotals="1" fieldPosition="0">
        <references count="1">
          <reference field="0" count="1">
            <x v="19"/>
          </reference>
        </references>
      </pivotArea>
    </format>
    <format dxfId="261">
      <pivotArea collapsedLevelsAreSubtotals="1" fieldPosition="0">
        <references count="2">
          <reference field="0" count="1" selected="0">
            <x v="19"/>
          </reference>
          <reference field="1" count="1">
            <x v="0"/>
          </reference>
        </references>
      </pivotArea>
    </format>
    <format dxfId="260">
      <pivotArea collapsedLevelsAreSubtotals="1" fieldPosition="0">
        <references count="2">
          <reference field="0" count="1" selected="0">
            <x v="19"/>
          </reference>
          <reference field="1" count="1">
            <x v="4"/>
          </reference>
        </references>
      </pivotArea>
    </format>
    <format dxfId="259">
      <pivotArea collapsedLevelsAreSubtotals="1" fieldPosition="0">
        <references count="2">
          <reference field="0" count="1" selected="0">
            <x v="19"/>
          </reference>
          <reference field="1" count="1">
            <x v="5"/>
          </reference>
        </references>
      </pivotArea>
    </format>
    <format dxfId="258">
      <pivotArea collapsedLevelsAreSubtotals="1" fieldPosition="0">
        <references count="2">
          <reference field="0" count="1" selected="0">
            <x v="19"/>
          </reference>
          <reference field="1" count="1">
            <x v="8"/>
          </reference>
        </references>
      </pivotArea>
    </format>
    <format dxfId="257">
      <pivotArea collapsedLevelsAreSubtotals="1" fieldPosition="0">
        <references count="2">
          <reference field="0" count="1" selected="0">
            <x v="19"/>
          </reference>
          <reference field="1" count="1">
            <x v="9"/>
          </reference>
        </references>
      </pivotArea>
    </format>
    <format dxfId="256">
      <pivotArea collapsedLevelsAreSubtotals="1" fieldPosition="0">
        <references count="2">
          <reference field="0" count="1" selected="0">
            <x v="19"/>
          </reference>
          <reference field="1" count="1">
            <x v="10"/>
          </reference>
        </references>
      </pivotArea>
    </format>
    <format dxfId="255">
      <pivotArea collapsedLevelsAreSubtotals="1" fieldPosition="0">
        <references count="1">
          <reference field="0" count="1">
            <x v="20"/>
          </reference>
        </references>
      </pivotArea>
    </format>
    <format dxfId="254">
      <pivotArea collapsedLevelsAreSubtotals="1" fieldPosition="0">
        <references count="2">
          <reference field="0" count="1" selected="0">
            <x v="20"/>
          </reference>
          <reference field="1" count="1">
            <x v="0"/>
          </reference>
        </references>
      </pivotArea>
    </format>
    <format dxfId="253">
      <pivotArea collapsedLevelsAreSubtotals="1" fieldPosition="0">
        <references count="2">
          <reference field="0" count="1" selected="0">
            <x v="20"/>
          </reference>
          <reference field="1" count="1">
            <x v="3"/>
          </reference>
        </references>
      </pivotArea>
    </format>
    <format dxfId="252">
      <pivotArea collapsedLevelsAreSubtotals="1" fieldPosition="0">
        <references count="2">
          <reference field="0" count="1" selected="0">
            <x v="20"/>
          </reference>
          <reference field="1" count="1">
            <x v="4"/>
          </reference>
        </references>
      </pivotArea>
    </format>
    <format dxfId="251">
      <pivotArea collapsedLevelsAreSubtotals="1" fieldPosition="0">
        <references count="2">
          <reference field="0" count="1" selected="0">
            <x v="20"/>
          </reference>
          <reference field="1" count="1">
            <x v="5"/>
          </reference>
        </references>
      </pivotArea>
    </format>
    <format dxfId="250">
      <pivotArea collapsedLevelsAreSubtotals="1" fieldPosition="0">
        <references count="2">
          <reference field="0" count="1" selected="0">
            <x v="20"/>
          </reference>
          <reference field="1" count="1">
            <x v="8"/>
          </reference>
        </references>
      </pivotArea>
    </format>
    <format dxfId="249">
      <pivotArea collapsedLevelsAreSubtotals="1" fieldPosition="0">
        <references count="2">
          <reference field="0" count="1" selected="0">
            <x v="20"/>
          </reference>
          <reference field="1" count="1">
            <x v="9"/>
          </reference>
        </references>
      </pivotArea>
    </format>
    <format dxfId="248">
      <pivotArea collapsedLevelsAreSubtotals="1" fieldPosition="0">
        <references count="2">
          <reference field="0" count="1" selected="0">
            <x v="20"/>
          </reference>
          <reference field="1" count="1">
            <x v="10"/>
          </reference>
        </references>
      </pivotArea>
    </format>
    <format dxfId="247">
      <pivotArea collapsedLevelsAreSubtotals="1" fieldPosition="0">
        <references count="2">
          <reference field="0" count="1" selected="0">
            <x v="20"/>
          </reference>
          <reference field="1" count="1">
            <x v="11"/>
          </reference>
        </references>
      </pivotArea>
    </format>
    <format dxfId="246">
      <pivotArea collapsedLevelsAreSubtotals="1" fieldPosition="0">
        <references count="1">
          <reference field="0" count="1">
            <x v="21"/>
          </reference>
        </references>
      </pivotArea>
    </format>
    <format dxfId="245">
      <pivotArea collapsedLevelsAreSubtotals="1" fieldPosition="0">
        <references count="2">
          <reference field="0" count="1" selected="0">
            <x v="21"/>
          </reference>
          <reference field="1" count="1">
            <x v="0"/>
          </reference>
        </references>
      </pivotArea>
    </format>
    <format dxfId="244">
      <pivotArea collapsedLevelsAreSubtotals="1" fieldPosition="0">
        <references count="1">
          <reference field="0" count="1">
            <x v="22"/>
          </reference>
        </references>
      </pivotArea>
    </format>
    <format dxfId="243">
      <pivotArea collapsedLevelsAreSubtotals="1" fieldPosition="0">
        <references count="2">
          <reference field="0" count="1" selected="0">
            <x v="22"/>
          </reference>
          <reference field="1" count="1">
            <x v="0"/>
          </reference>
        </references>
      </pivotArea>
    </format>
    <format dxfId="242">
      <pivotArea collapsedLevelsAreSubtotals="1" fieldPosition="0">
        <references count="2">
          <reference field="0" count="1" selected="0">
            <x v="22"/>
          </reference>
          <reference field="1" count="1">
            <x v="3"/>
          </reference>
        </references>
      </pivotArea>
    </format>
    <format dxfId="241">
      <pivotArea collapsedLevelsAreSubtotals="1" fieldPosition="0">
        <references count="2">
          <reference field="0" count="1" selected="0">
            <x v="22"/>
          </reference>
          <reference field="1" count="1">
            <x v="4"/>
          </reference>
        </references>
      </pivotArea>
    </format>
    <format dxfId="240">
      <pivotArea collapsedLevelsAreSubtotals="1" fieldPosition="0">
        <references count="2">
          <reference field="0" count="1" selected="0">
            <x v="22"/>
          </reference>
          <reference field="1" count="1">
            <x v="5"/>
          </reference>
        </references>
      </pivotArea>
    </format>
    <format dxfId="239">
      <pivotArea collapsedLevelsAreSubtotals="1" fieldPosition="0">
        <references count="2">
          <reference field="0" count="1" selected="0">
            <x v="22"/>
          </reference>
          <reference field="1" count="1">
            <x v="8"/>
          </reference>
        </references>
      </pivotArea>
    </format>
    <format dxfId="238">
      <pivotArea collapsedLevelsAreSubtotals="1" fieldPosition="0">
        <references count="2">
          <reference field="0" count="1" selected="0">
            <x v="22"/>
          </reference>
          <reference field="1" count="1">
            <x v="9"/>
          </reference>
        </references>
      </pivotArea>
    </format>
    <format dxfId="237">
      <pivotArea collapsedLevelsAreSubtotals="1" fieldPosition="0">
        <references count="2">
          <reference field="0" count="1" selected="0">
            <x v="22"/>
          </reference>
          <reference field="1" count="1">
            <x v="10"/>
          </reference>
        </references>
      </pivotArea>
    </format>
    <format dxfId="236">
      <pivotArea collapsedLevelsAreSubtotals="1" fieldPosition="0">
        <references count="2">
          <reference field="0" count="1" selected="0">
            <x v="22"/>
          </reference>
          <reference field="1" count="1">
            <x v="11"/>
          </reference>
        </references>
      </pivotArea>
    </format>
    <format dxfId="235">
      <pivotArea collapsedLevelsAreSubtotals="1" fieldPosition="0">
        <references count="1">
          <reference field="0" count="1">
            <x v="23"/>
          </reference>
        </references>
      </pivotArea>
    </format>
    <format dxfId="234">
      <pivotArea collapsedLevelsAreSubtotals="1" fieldPosition="0">
        <references count="2">
          <reference field="0" count="1" selected="0">
            <x v="23"/>
          </reference>
          <reference field="1" count="1">
            <x v="0"/>
          </reference>
        </references>
      </pivotArea>
    </format>
    <format dxfId="233">
      <pivotArea collapsedLevelsAreSubtotals="1" fieldPosition="0">
        <references count="2">
          <reference field="0" count="1" selected="0">
            <x v="23"/>
          </reference>
          <reference field="1" count="1">
            <x v="3"/>
          </reference>
        </references>
      </pivotArea>
    </format>
    <format dxfId="232">
      <pivotArea collapsedLevelsAreSubtotals="1" fieldPosition="0">
        <references count="2">
          <reference field="0" count="1" selected="0">
            <x v="23"/>
          </reference>
          <reference field="1" count="1">
            <x v="4"/>
          </reference>
        </references>
      </pivotArea>
    </format>
    <format dxfId="231">
      <pivotArea collapsedLevelsAreSubtotals="1" fieldPosition="0">
        <references count="2">
          <reference field="0" count="1" selected="0">
            <x v="23"/>
          </reference>
          <reference field="1" count="1">
            <x v="5"/>
          </reference>
        </references>
      </pivotArea>
    </format>
    <format dxfId="230">
      <pivotArea collapsedLevelsAreSubtotals="1" fieldPosition="0">
        <references count="2">
          <reference field="0" count="1" selected="0">
            <x v="23"/>
          </reference>
          <reference field="1" count="1">
            <x v="8"/>
          </reference>
        </references>
      </pivotArea>
    </format>
    <format dxfId="229">
      <pivotArea collapsedLevelsAreSubtotals="1" fieldPosition="0">
        <references count="2">
          <reference field="0" count="1" selected="0">
            <x v="23"/>
          </reference>
          <reference field="1" count="1">
            <x v="9"/>
          </reference>
        </references>
      </pivotArea>
    </format>
    <format dxfId="228">
      <pivotArea collapsedLevelsAreSubtotals="1" fieldPosition="0">
        <references count="2">
          <reference field="0" count="1" selected="0">
            <x v="23"/>
          </reference>
          <reference field="1" count="1">
            <x v="10"/>
          </reference>
        </references>
      </pivotArea>
    </format>
    <format dxfId="227">
      <pivotArea collapsedLevelsAreSubtotals="1" fieldPosition="0">
        <references count="2">
          <reference field="0" count="1" selected="0">
            <x v="23"/>
          </reference>
          <reference field="1" count="1">
            <x v="11"/>
          </reference>
        </references>
      </pivotArea>
    </format>
    <format dxfId="226">
      <pivotArea collapsedLevelsAreSubtotals="1" fieldPosition="0">
        <references count="1">
          <reference field="0" count="1">
            <x v="24"/>
          </reference>
        </references>
      </pivotArea>
    </format>
    <format dxfId="225">
      <pivotArea collapsedLevelsAreSubtotals="1" fieldPosition="0">
        <references count="2">
          <reference field="0" count="1" selected="0">
            <x v="24"/>
          </reference>
          <reference field="1" count="1">
            <x v="0"/>
          </reference>
        </references>
      </pivotArea>
    </format>
    <format dxfId="224">
      <pivotArea collapsedLevelsAreSubtotals="1" fieldPosition="0">
        <references count="1">
          <reference field="0" count="1">
            <x v="25"/>
          </reference>
        </references>
      </pivotArea>
    </format>
    <format dxfId="223">
      <pivotArea collapsedLevelsAreSubtotals="1" fieldPosition="0">
        <references count="2">
          <reference field="0" count="1" selected="0">
            <x v="25"/>
          </reference>
          <reference field="1" count="1">
            <x v="0"/>
          </reference>
        </references>
      </pivotArea>
    </format>
    <format dxfId="222">
      <pivotArea collapsedLevelsAreSubtotals="1" fieldPosition="0">
        <references count="1">
          <reference field="0" count="1">
            <x v="26"/>
          </reference>
        </references>
      </pivotArea>
    </format>
    <format dxfId="221">
      <pivotArea collapsedLevelsAreSubtotals="1" fieldPosition="0">
        <references count="2">
          <reference field="0" count="1" selected="0">
            <x v="26"/>
          </reference>
          <reference field="1" count="1">
            <x v="5"/>
          </reference>
        </references>
      </pivotArea>
    </format>
    <format dxfId="220">
      <pivotArea collapsedLevelsAreSubtotals="1" fieldPosition="0">
        <references count="1">
          <reference field="0" count="1">
            <x v="27"/>
          </reference>
        </references>
      </pivotArea>
    </format>
    <format dxfId="219">
      <pivotArea collapsedLevelsAreSubtotals="1" fieldPosition="0">
        <references count="2">
          <reference field="0" count="1" selected="0">
            <x v="27"/>
          </reference>
          <reference field="1" count="1">
            <x v="4"/>
          </reference>
        </references>
      </pivotArea>
    </format>
    <format dxfId="218">
      <pivotArea collapsedLevelsAreSubtotals="1" fieldPosition="0">
        <references count="2">
          <reference field="0" count="1" selected="0">
            <x v="27"/>
          </reference>
          <reference field="1" count="1">
            <x v="5"/>
          </reference>
        </references>
      </pivotArea>
    </format>
    <format dxfId="217">
      <pivotArea collapsedLevelsAreSubtotals="1" fieldPosition="0">
        <references count="2">
          <reference field="0" count="1" selected="0">
            <x v="27"/>
          </reference>
          <reference field="1" count="1">
            <x v="9"/>
          </reference>
        </references>
      </pivotArea>
    </format>
    <format dxfId="216">
      <pivotArea collapsedLevelsAreSubtotals="1" fieldPosition="0">
        <references count="2">
          <reference field="0" count="1" selected="0">
            <x v="27"/>
          </reference>
          <reference field="1" count="1">
            <x v="10"/>
          </reference>
        </references>
      </pivotArea>
    </format>
    <format dxfId="215">
      <pivotArea dataOnly="0" labelOnly="1" fieldPosition="0">
        <references count="1">
          <reference field="0" count="0"/>
        </references>
      </pivotArea>
    </format>
    <format dxfId="214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213">
      <pivotArea dataOnly="0" labelOnly="1" fieldPosition="0">
        <references count="2">
          <reference field="0" count="1" selected="0">
            <x v="11"/>
          </reference>
          <reference field="1" count="8">
            <x v="0"/>
            <x v="3"/>
            <x v="4"/>
            <x v="5"/>
            <x v="8"/>
            <x v="9"/>
            <x v="10"/>
            <x v="11"/>
          </reference>
        </references>
      </pivotArea>
    </format>
    <format dxfId="212">
      <pivotArea dataOnly="0" labelOnly="1" fieldPosition="0">
        <references count="2">
          <reference field="0" count="1" selected="0">
            <x v="20"/>
          </reference>
          <reference field="1" count="8">
            <x v="0"/>
            <x v="3"/>
            <x v="4"/>
            <x v="5"/>
            <x v="8"/>
            <x v="9"/>
            <x v="10"/>
            <x v="11"/>
          </reference>
        </references>
      </pivotArea>
    </format>
    <format dxfId="211">
      <pivotArea field="0" type="button" dataOnly="0" labelOnly="1" outline="0" axis="axisRow" fieldPosition="0"/>
    </format>
    <format dxfId="210">
      <pivotArea dataOnly="0" labelOnly="1" outline="0" fieldPosition="0">
        <references count="1">
          <reference field="4294967294" count="9">
            <x v="0"/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209">
      <pivotArea outline="0" collapsedLevelsAreSubtotals="1" fieldPosition="0"/>
    </format>
    <format dxfId="208">
      <pivotArea outline="0" collapsedLevelsAreSubtotals="1" fieldPosition="0"/>
    </format>
    <format dxfId="207">
      <pivotArea dataOnly="0" labelOnly="1" fieldPosition="0">
        <references count="1">
          <reference field="0" count="0"/>
        </references>
      </pivotArea>
    </format>
    <format dxfId="206">
      <pivotArea dataOnly="0" labelOnly="1" grandRow="1" outline="0" fieldPosition="0"/>
    </format>
    <format dxfId="205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204">
      <pivotArea dataOnly="0" labelOnly="1" fieldPosition="0">
        <references count="2">
          <reference field="0" count="1" selected="0">
            <x v="11"/>
          </reference>
          <reference field="1" count="8">
            <x v="0"/>
            <x v="3"/>
            <x v="4"/>
            <x v="5"/>
            <x v="8"/>
            <x v="9"/>
            <x v="10"/>
            <x v="11"/>
          </reference>
        </references>
      </pivotArea>
    </format>
    <format dxfId="203">
      <pivotArea dataOnly="0" labelOnly="1" fieldPosition="0">
        <references count="2">
          <reference field="0" count="1" selected="0">
            <x v="20"/>
          </reference>
          <reference field="1" count="8">
            <x v="0"/>
            <x v="3"/>
            <x v="4"/>
            <x v="5"/>
            <x v="8"/>
            <x v="9"/>
            <x v="10"/>
            <x v="11"/>
          </reference>
        </references>
      </pivotArea>
    </format>
    <format dxfId="202">
      <pivotArea dataOnly="0" labelOnly="1" fieldPosition="0">
        <references count="3">
          <reference field="0" count="1" selected="0">
            <x v="0"/>
          </reference>
          <reference field="1" count="1" selected="0">
            <x v="4"/>
          </reference>
          <reference field="2" count="0"/>
        </references>
      </pivotArea>
    </format>
    <format dxfId="201">
      <pivotArea dataOnly="0" labelOnly="1" fieldPosition="0">
        <references count="3">
          <reference field="0" count="1" selected="0">
            <x v="1"/>
          </reference>
          <reference field="1" count="1" selected="0">
            <x v="4"/>
          </reference>
          <reference field="2" count="0"/>
        </references>
      </pivotArea>
    </format>
    <format dxfId="200">
      <pivotArea dataOnly="0" labelOnly="1" fieldPosition="0">
        <references count="3">
          <reference field="0" count="1" selected="0">
            <x v="2"/>
          </reference>
          <reference field="1" count="1" selected="0">
            <x v="7"/>
          </reference>
          <reference field="2" count="0"/>
        </references>
      </pivotArea>
    </format>
    <format dxfId="199">
      <pivotArea dataOnly="0" labelOnly="1" fieldPosition="0">
        <references count="3">
          <reference field="0" count="1" selected="0">
            <x v="4"/>
          </reference>
          <reference field="1" count="1" selected="0">
            <x v="3"/>
          </reference>
          <reference field="2" count="0"/>
        </references>
      </pivotArea>
    </format>
    <format dxfId="198">
      <pivotArea dataOnly="0" labelOnly="1" fieldPosition="0">
        <references count="3">
          <reference field="0" count="1" selected="0">
            <x v="4"/>
          </reference>
          <reference field="1" count="1" selected="0">
            <x v="9"/>
          </reference>
          <reference field="2" count="0"/>
        </references>
      </pivotArea>
    </format>
    <format dxfId="197">
      <pivotArea dataOnly="0" labelOnly="1" fieldPosition="0">
        <references count="3">
          <reference field="0" count="1" selected="0">
            <x v="5"/>
          </reference>
          <reference field="1" count="1" selected="0">
            <x v="9"/>
          </reference>
          <reference field="2" count="0"/>
        </references>
      </pivotArea>
    </format>
    <format dxfId="196">
      <pivotArea dataOnly="0" labelOnly="1" fieldPosition="0">
        <references count="3">
          <reference field="0" count="1" selected="0">
            <x v="6"/>
          </reference>
          <reference field="1" count="1" selected="0">
            <x v="3"/>
          </reference>
          <reference field="2" count="0"/>
        </references>
      </pivotArea>
    </format>
    <format dxfId="195">
      <pivotArea dataOnly="0" labelOnly="1" fieldPosition="0">
        <references count="3">
          <reference field="0" count="1" selected="0">
            <x v="6"/>
          </reference>
          <reference field="1" count="1" selected="0">
            <x v="10"/>
          </reference>
          <reference field="2" count="0"/>
        </references>
      </pivotArea>
    </format>
    <format dxfId="194">
      <pivotArea dataOnly="0" labelOnly="1" fieldPosition="0">
        <references count="3">
          <reference field="0" count="1" selected="0">
            <x v="7"/>
          </reference>
          <reference field="1" count="1" selected="0">
            <x v="9"/>
          </reference>
          <reference field="2" count="0"/>
        </references>
      </pivotArea>
    </format>
    <format dxfId="193">
      <pivotArea dataOnly="0" labelOnly="1" fieldPosition="0">
        <references count="3">
          <reference field="0" count="1" selected="0">
            <x v="10"/>
          </reference>
          <reference field="1" count="1" selected="0">
            <x v="0"/>
          </reference>
          <reference field="2" count="0"/>
        </references>
      </pivotArea>
    </format>
    <format dxfId="192">
      <pivotArea dataOnly="0" labelOnly="1" fieldPosition="0">
        <references count="3">
          <reference field="0" count="1" selected="0">
            <x v="11"/>
          </reference>
          <reference field="1" count="1" selected="0">
            <x v="1"/>
          </reference>
          <reference field="2" count="0"/>
        </references>
      </pivotArea>
    </format>
    <format dxfId="191">
      <pivotArea dataOnly="0" labelOnly="1" fieldPosition="0">
        <references count="3">
          <reference field="0" count="1" selected="0">
            <x v="11"/>
          </reference>
          <reference field="1" count="1" selected="0">
            <x v="5"/>
          </reference>
          <reference field="2" count="0"/>
        </references>
      </pivotArea>
    </format>
    <format dxfId="190">
      <pivotArea dataOnly="0" labelOnly="1" fieldPosition="0">
        <references count="3">
          <reference field="0" count="1" selected="0">
            <x v="11"/>
          </reference>
          <reference field="1" count="1" selected="0">
            <x v="11"/>
          </reference>
          <reference field="2" count="0"/>
        </references>
      </pivotArea>
    </format>
    <format dxfId="189">
      <pivotArea dataOnly="0" labelOnly="1" fieldPosition="0">
        <references count="3">
          <reference field="0" count="1" selected="0">
            <x v="12"/>
          </reference>
          <reference field="1" count="1" selected="0">
            <x v="5"/>
          </reference>
          <reference field="2" count="0"/>
        </references>
      </pivotArea>
    </format>
    <format dxfId="188">
      <pivotArea dataOnly="0" labelOnly="1" fieldPosition="0">
        <references count="3">
          <reference field="0" count="1" selected="0">
            <x v="12"/>
          </reference>
          <reference field="1" count="1" selected="0">
            <x v="11"/>
          </reference>
          <reference field="2" count="0"/>
        </references>
      </pivotArea>
    </format>
    <format dxfId="187">
      <pivotArea dataOnly="0" labelOnly="1" fieldPosition="0">
        <references count="3">
          <reference field="0" count="1" selected="0">
            <x v="13"/>
          </reference>
          <reference field="1" count="1" selected="0">
            <x v="8"/>
          </reference>
          <reference field="2" count="0"/>
        </references>
      </pivotArea>
    </format>
    <format dxfId="186">
      <pivotArea dataOnly="0" labelOnly="1" fieldPosition="0">
        <references count="3">
          <reference field="0" count="1" selected="0">
            <x v="14"/>
          </reference>
          <reference field="1" count="1" selected="0">
            <x v="0"/>
          </reference>
          <reference field="2" count="0"/>
        </references>
      </pivotArea>
    </format>
    <format dxfId="185">
      <pivotArea dataOnly="0" labelOnly="1" fieldPosition="0">
        <references count="3">
          <reference field="0" count="1" selected="0">
            <x v="14"/>
          </reference>
          <reference field="1" count="1" selected="0">
            <x v="9"/>
          </reference>
          <reference field="2" count="0"/>
        </references>
      </pivotArea>
    </format>
    <format dxfId="184">
      <pivotArea dataOnly="0" labelOnly="1" fieldPosition="0">
        <references count="3">
          <reference field="0" count="1" selected="0">
            <x v="15"/>
          </reference>
          <reference field="1" count="1" selected="0">
            <x v="5"/>
          </reference>
          <reference field="2" count="0"/>
        </references>
      </pivotArea>
    </format>
    <format dxfId="183">
      <pivotArea dataOnly="0" labelOnly="1" fieldPosition="0">
        <references count="3">
          <reference field="0" count="1" selected="0">
            <x v="16"/>
          </reference>
          <reference field="1" count="1" selected="0">
            <x v="8"/>
          </reference>
          <reference field="2" count="0"/>
        </references>
      </pivotArea>
    </format>
    <format dxfId="182">
      <pivotArea dataOnly="0" labelOnly="1" fieldPosition="0">
        <references count="3">
          <reference field="0" count="1" selected="0">
            <x v="18"/>
          </reference>
          <reference field="1" count="1" selected="0">
            <x v="4"/>
          </reference>
          <reference field="2" count="0"/>
        </references>
      </pivotArea>
    </format>
    <format dxfId="181">
      <pivotArea dataOnly="0" labelOnly="1" fieldPosition="0">
        <references count="3">
          <reference field="0" count="1" selected="0">
            <x v="18"/>
          </reference>
          <reference field="1" count="1" selected="0">
            <x v="11"/>
          </reference>
          <reference field="2" count="0"/>
        </references>
      </pivotArea>
    </format>
    <format dxfId="180">
      <pivotArea dataOnly="0" labelOnly="1" fieldPosition="0">
        <references count="3">
          <reference field="0" count="1" selected="0">
            <x v="19"/>
          </reference>
          <reference field="1" count="1" selected="0">
            <x v="8"/>
          </reference>
          <reference field="2" count="0"/>
        </references>
      </pivotArea>
    </format>
    <format dxfId="179">
      <pivotArea dataOnly="0" labelOnly="1" fieldPosition="0">
        <references count="3">
          <reference field="0" count="1" selected="0">
            <x v="20"/>
          </reference>
          <reference field="1" count="1" selected="0">
            <x v="4"/>
          </reference>
          <reference field="2" count="0"/>
        </references>
      </pivotArea>
    </format>
    <format dxfId="178">
      <pivotArea dataOnly="0" labelOnly="1" fieldPosition="0">
        <references count="3">
          <reference field="0" count="1" selected="0">
            <x v="20"/>
          </reference>
          <reference field="1" count="1" selected="0">
            <x v="11"/>
          </reference>
          <reference field="2" count="0"/>
        </references>
      </pivotArea>
    </format>
    <format dxfId="177">
      <pivotArea dataOnly="0" labelOnly="1" fieldPosition="0">
        <references count="3">
          <reference field="0" count="1" selected="0">
            <x v="22"/>
          </reference>
          <reference field="1" count="1" selected="0">
            <x v="5"/>
          </reference>
          <reference field="2" count="0"/>
        </references>
      </pivotArea>
    </format>
    <format dxfId="176">
      <pivotArea dataOnly="0" labelOnly="1" fieldPosition="0">
        <references count="3">
          <reference field="0" count="1" selected="0">
            <x v="23"/>
          </reference>
          <reference field="1" count="1" selected="0">
            <x v="0"/>
          </reference>
          <reference field="2" count="0"/>
        </references>
      </pivotArea>
    </format>
    <format dxfId="175">
      <pivotArea dataOnly="0" labelOnly="1" fieldPosition="0">
        <references count="3">
          <reference field="0" count="1" selected="0">
            <x v="23"/>
          </reference>
          <reference field="1" count="1" selected="0">
            <x v="8"/>
          </reference>
          <reference field="2" count="0"/>
        </references>
      </pivotArea>
    </format>
    <format dxfId="174">
      <pivotArea dataOnly="0" labelOnly="1" fieldPosition="0">
        <references count="3">
          <reference field="0" count="1" selected="0">
            <x v="25"/>
          </reference>
          <reference field="1" count="1" selected="0">
            <x v="0"/>
          </reference>
          <reference field="2" count="0"/>
        </references>
      </pivotArea>
    </format>
    <format dxfId="173">
      <pivotArea dataOnly="0" labelOnly="1" fieldPosition="0">
        <references count="3">
          <reference field="0" count="1" selected="0">
            <x v="27"/>
          </reference>
          <reference field="1" count="1" selected="0">
            <x v="9"/>
          </reference>
          <reference field="2" count="8">
            <x v="0"/>
            <x v="1"/>
            <x v="2"/>
            <x v="3"/>
            <x v="4"/>
            <x v="9"/>
            <x v="10"/>
            <x v="1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СводнаяТаблица3" cacheId="0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4" indent="0" outline="1" outlineData="1" multipleFieldFilters="0">
  <location ref="A6:J31" firstHeaderRow="0" firstDataRow="1" firstDataCol="1" rowPageCount="2" colPageCount="1"/>
  <pivotFields count="13">
    <pivotField axis="axisRow" showAll="0">
      <items count="31">
        <item x="0"/>
        <item x="1"/>
        <item x="2"/>
        <item x="3"/>
        <item x="4"/>
        <item x="5"/>
        <item x="6"/>
        <item x="7"/>
        <item x="9"/>
        <item x="12"/>
        <item x="13"/>
        <item x="14"/>
        <item x="15"/>
        <item x="11"/>
        <item x="16"/>
        <item x="17"/>
        <item x="18"/>
        <item x="19"/>
        <item x="21"/>
        <item x="22"/>
        <item x="23"/>
        <item x="24"/>
        <item x="25"/>
        <item x="26"/>
        <item x="27"/>
        <item x="28"/>
        <item x="29"/>
        <item x="20"/>
        <item x="8"/>
        <item x="10"/>
        <item t="default"/>
      </items>
    </pivotField>
    <pivotField axis="axisPage" multipleItemSelectionAllowed="1" showAll="0">
      <items count="13">
        <item x="2"/>
        <item h="1" x="7"/>
        <item h="1" x="8"/>
        <item h="1" x="5"/>
        <item m="1" x="11"/>
        <item m="1" x="10"/>
        <item h="1" x="0"/>
        <item m="1" x="9"/>
        <item x="6"/>
        <item x="1"/>
        <item h="1" x="3"/>
        <item h="1" x="4"/>
        <item t="default"/>
      </items>
    </pivotField>
    <pivotField axis="axisPage" numFmtId="1" multipleItemSelectionAllowed="1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numFmtId="165" showAll="0"/>
    <pivotField showAll="0"/>
    <pivotField dataField="1" showAll="0"/>
    <pivotField dataField="1" showAll="0"/>
    <pivotField dataField="1" showAll="0"/>
  </pivotFields>
  <rowFields count="1">
    <field x="0"/>
  </rowFields>
  <rowItems count="25">
    <i>
      <x/>
    </i>
    <i>
      <x v="1"/>
    </i>
    <i>
      <x v="4"/>
    </i>
    <i>
      <x v="5"/>
    </i>
    <i>
      <x v="6"/>
    </i>
    <i>
      <x v="7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7"/>
    </i>
    <i>
      <x v="28"/>
    </i>
    <i>
      <x v="29"/>
    </i>
    <i t="grand">
      <x/>
    </i>
  </rowItems>
  <colFields count="1">
    <field x="-2"/>
  </colFields>
  <colItems count="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</colItems>
  <pageFields count="2">
    <pageField fld="2" hier="-1"/>
    <pageField fld="1" hier="-1"/>
  </pageFields>
  <dataFields count="9">
    <dataField name="Отопл/Гкал" fld="3" baseField="0" baseItem="0"/>
    <dataField name="Вентиляция/Гкал" fld="4" baseField="0" baseItem="0"/>
    <dataField name=" ГВС/Гкал" fld="5" baseField="0" baseItem="0"/>
    <dataField name="Пар/Гкал" fld="6" baseField="0" baseItem="0"/>
    <dataField name=" Потери/Гкал" fld="7" baseField="0" baseItem="0"/>
    <dataField name=" Итог/Гкал" fld="8" baseField="0" baseItem="0"/>
    <dataField name=" ГВС/куб.м" fld="10" baseField="0" baseItem="0"/>
    <dataField name="Конденсат/куб.м" fld="11" baseField="0" baseItem="0"/>
    <dataField name=" Итог/куб.м" fld="12" baseField="0" baseItem="0"/>
  </dataFields>
  <formats count="173">
    <format dxfId="172">
      <pivotArea collapsedLevelsAreSubtotals="1" fieldPosition="0">
        <references count="1">
          <reference field="0" count="1">
            <x v="0"/>
          </reference>
        </references>
      </pivotArea>
    </format>
    <format dxfId="171">
      <pivotArea collapsedLevelsAreSubtotals="1" fieldPosition="0">
        <references count="2">
          <reference field="0" count="1" selected="0">
            <x v="0"/>
          </reference>
          <reference field="1" count="1">
            <x v="4"/>
          </reference>
        </references>
      </pivotArea>
    </format>
    <format dxfId="170">
      <pivotArea collapsedLevelsAreSubtotals="1" fieldPosition="0">
        <references count="2">
          <reference field="0" count="1" selected="0">
            <x v="0"/>
          </reference>
          <reference field="1" count="1">
            <x v="6"/>
          </reference>
        </references>
      </pivotArea>
    </format>
    <format dxfId="169">
      <pivotArea collapsedLevelsAreSubtotals="1" fieldPosition="0">
        <references count="2">
          <reference field="0" count="1" selected="0">
            <x v="0"/>
          </reference>
          <reference field="1" count="1">
            <x v="9"/>
          </reference>
        </references>
      </pivotArea>
    </format>
    <format dxfId="168">
      <pivotArea collapsedLevelsAreSubtotals="1" fieldPosition="0">
        <references count="1">
          <reference field="0" count="1">
            <x v="1"/>
          </reference>
        </references>
      </pivotArea>
    </format>
    <format dxfId="167">
      <pivotArea collapsedLevelsAreSubtotals="1" fieldPosition="0">
        <references count="2">
          <reference field="0" count="1" selected="0">
            <x v="1"/>
          </reference>
          <reference field="1" count="1">
            <x v="0"/>
          </reference>
        </references>
      </pivotArea>
    </format>
    <format dxfId="166">
      <pivotArea collapsedLevelsAreSubtotals="1" fieldPosition="0">
        <references count="2">
          <reference field="0" count="1" selected="0">
            <x v="1"/>
          </reference>
          <reference field="1" count="1">
            <x v="4"/>
          </reference>
        </references>
      </pivotArea>
    </format>
    <format dxfId="165">
      <pivotArea collapsedLevelsAreSubtotals="1" fieldPosition="0">
        <references count="2">
          <reference field="0" count="1" selected="0">
            <x v="1"/>
          </reference>
          <reference field="1" count="1">
            <x v="5"/>
          </reference>
        </references>
      </pivotArea>
    </format>
    <format dxfId="164">
      <pivotArea collapsedLevelsAreSubtotals="1" fieldPosition="0">
        <references count="2">
          <reference field="0" count="1" selected="0">
            <x v="1"/>
          </reference>
          <reference field="1" count="1">
            <x v="9"/>
          </reference>
        </references>
      </pivotArea>
    </format>
    <format dxfId="163">
      <pivotArea collapsedLevelsAreSubtotals="1" fieldPosition="0">
        <references count="2">
          <reference field="0" count="1" selected="0">
            <x v="1"/>
          </reference>
          <reference field="1" count="1">
            <x v="10"/>
          </reference>
        </references>
      </pivotArea>
    </format>
    <format dxfId="162">
      <pivotArea collapsedLevelsAreSubtotals="1" fieldPosition="0">
        <references count="2">
          <reference field="0" count="1" selected="0">
            <x v="1"/>
          </reference>
          <reference field="1" count="1">
            <x v="11"/>
          </reference>
        </references>
      </pivotArea>
    </format>
    <format dxfId="161">
      <pivotArea collapsedLevelsAreSubtotals="1" fieldPosition="0">
        <references count="1">
          <reference field="0" count="1">
            <x v="2"/>
          </reference>
        </references>
      </pivotArea>
    </format>
    <format dxfId="160">
      <pivotArea collapsedLevelsAreSubtotals="1" fieldPosition="0">
        <references count="2">
          <reference field="0" count="1" selected="0">
            <x v="2"/>
          </reference>
          <reference field="1" count="1">
            <x v="7"/>
          </reference>
        </references>
      </pivotArea>
    </format>
    <format dxfId="159">
      <pivotArea collapsedLevelsAreSubtotals="1" fieldPosition="0">
        <references count="2">
          <reference field="0" count="1" selected="0">
            <x v="2"/>
          </reference>
          <reference field="1" count="1">
            <x v="10"/>
          </reference>
        </references>
      </pivotArea>
    </format>
    <format dxfId="158">
      <pivotArea collapsedLevelsAreSubtotals="1" fieldPosition="0">
        <references count="1">
          <reference field="0" count="1">
            <x v="3"/>
          </reference>
        </references>
      </pivotArea>
    </format>
    <format dxfId="157">
      <pivotArea collapsedLevelsAreSubtotals="1" fieldPosition="0">
        <references count="2">
          <reference field="0" count="1" selected="0">
            <x v="3"/>
          </reference>
          <reference field="1" count="1">
            <x v="5"/>
          </reference>
        </references>
      </pivotArea>
    </format>
    <format dxfId="156">
      <pivotArea collapsedLevelsAreSubtotals="1" fieldPosition="0">
        <references count="1">
          <reference field="0" count="1">
            <x v="4"/>
          </reference>
        </references>
      </pivotArea>
    </format>
    <format dxfId="155">
      <pivotArea collapsedLevelsAreSubtotals="1" fieldPosition="0">
        <references count="2">
          <reference field="0" count="1" selected="0">
            <x v="4"/>
          </reference>
          <reference field="1" count="1">
            <x v="0"/>
          </reference>
        </references>
      </pivotArea>
    </format>
    <format dxfId="154">
      <pivotArea collapsedLevelsAreSubtotals="1" fieldPosition="0">
        <references count="2">
          <reference field="0" count="1" selected="0">
            <x v="4"/>
          </reference>
          <reference field="1" count="1">
            <x v="3"/>
          </reference>
        </references>
      </pivotArea>
    </format>
    <format dxfId="153">
      <pivotArea collapsedLevelsAreSubtotals="1" fieldPosition="0">
        <references count="2">
          <reference field="0" count="1" selected="0">
            <x v="4"/>
          </reference>
          <reference field="1" count="1">
            <x v="4"/>
          </reference>
        </references>
      </pivotArea>
    </format>
    <format dxfId="152">
      <pivotArea collapsedLevelsAreSubtotals="1" fieldPosition="0">
        <references count="2">
          <reference field="0" count="1" selected="0">
            <x v="4"/>
          </reference>
          <reference field="1" count="1">
            <x v="5"/>
          </reference>
        </references>
      </pivotArea>
    </format>
    <format dxfId="151">
      <pivotArea collapsedLevelsAreSubtotals="1" fieldPosition="0">
        <references count="2">
          <reference field="0" count="1" selected="0">
            <x v="4"/>
          </reference>
          <reference field="1" count="1">
            <x v="8"/>
          </reference>
        </references>
      </pivotArea>
    </format>
    <format dxfId="150">
      <pivotArea collapsedLevelsAreSubtotals="1" fieldPosition="0">
        <references count="2">
          <reference field="0" count="1" selected="0">
            <x v="4"/>
          </reference>
          <reference field="1" count="1">
            <x v="9"/>
          </reference>
        </references>
      </pivotArea>
    </format>
    <format dxfId="149">
      <pivotArea collapsedLevelsAreSubtotals="1" fieldPosition="0">
        <references count="2">
          <reference field="0" count="1" selected="0">
            <x v="4"/>
          </reference>
          <reference field="1" count="1">
            <x v="10"/>
          </reference>
        </references>
      </pivotArea>
    </format>
    <format dxfId="148">
      <pivotArea collapsedLevelsAreSubtotals="1" fieldPosition="0">
        <references count="2">
          <reference field="0" count="1" selected="0">
            <x v="4"/>
          </reference>
          <reference field="1" count="1">
            <x v="11"/>
          </reference>
        </references>
      </pivotArea>
    </format>
    <format dxfId="147">
      <pivotArea collapsedLevelsAreSubtotals="1" fieldPosition="0">
        <references count="1">
          <reference field="0" count="1">
            <x v="5"/>
          </reference>
        </references>
      </pivotArea>
    </format>
    <format dxfId="146">
      <pivotArea collapsedLevelsAreSubtotals="1" fieldPosition="0">
        <references count="2">
          <reference field="0" count="1" selected="0">
            <x v="5"/>
          </reference>
          <reference field="1" count="1">
            <x v="0"/>
          </reference>
        </references>
      </pivotArea>
    </format>
    <format dxfId="145">
      <pivotArea collapsedLevelsAreSubtotals="1" fieldPosition="0">
        <references count="2">
          <reference field="0" count="1" selected="0">
            <x v="5"/>
          </reference>
          <reference field="1" count="1">
            <x v="5"/>
          </reference>
        </references>
      </pivotArea>
    </format>
    <format dxfId="144">
      <pivotArea collapsedLevelsAreSubtotals="1" fieldPosition="0">
        <references count="2">
          <reference field="0" count="1" selected="0">
            <x v="5"/>
          </reference>
          <reference field="1" count="1">
            <x v="9"/>
          </reference>
        </references>
      </pivotArea>
    </format>
    <format dxfId="143">
      <pivotArea collapsedLevelsAreSubtotals="1" fieldPosition="0">
        <references count="2">
          <reference field="0" count="1" selected="0">
            <x v="5"/>
          </reference>
          <reference field="1" count="1">
            <x v="10"/>
          </reference>
        </references>
      </pivotArea>
    </format>
    <format dxfId="142">
      <pivotArea collapsedLevelsAreSubtotals="1" fieldPosition="0">
        <references count="2">
          <reference field="0" count="1" selected="0">
            <x v="5"/>
          </reference>
          <reference field="1" count="1">
            <x v="11"/>
          </reference>
        </references>
      </pivotArea>
    </format>
    <format dxfId="141">
      <pivotArea collapsedLevelsAreSubtotals="1" fieldPosition="0">
        <references count="1">
          <reference field="0" count="1">
            <x v="6"/>
          </reference>
        </references>
      </pivotArea>
    </format>
    <format dxfId="140">
      <pivotArea collapsedLevelsAreSubtotals="1" fieldPosition="0">
        <references count="2">
          <reference field="0" count="1" selected="0">
            <x v="6"/>
          </reference>
          <reference field="1" count="1">
            <x v="0"/>
          </reference>
        </references>
      </pivotArea>
    </format>
    <format dxfId="139">
      <pivotArea collapsedLevelsAreSubtotals="1" fieldPosition="0">
        <references count="2">
          <reference field="0" count="1" selected="0">
            <x v="6"/>
          </reference>
          <reference field="1" count="1">
            <x v="3"/>
          </reference>
        </references>
      </pivotArea>
    </format>
    <format dxfId="138">
      <pivotArea collapsedLevelsAreSubtotals="1" fieldPosition="0">
        <references count="2">
          <reference field="0" count="1" selected="0">
            <x v="6"/>
          </reference>
          <reference field="1" count="1">
            <x v="5"/>
          </reference>
        </references>
      </pivotArea>
    </format>
    <format dxfId="137">
      <pivotArea collapsedLevelsAreSubtotals="1" fieldPosition="0">
        <references count="2">
          <reference field="0" count="1" selected="0">
            <x v="6"/>
          </reference>
          <reference field="1" count="1">
            <x v="8"/>
          </reference>
        </references>
      </pivotArea>
    </format>
    <format dxfId="136">
      <pivotArea collapsedLevelsAreSubtotals="1" fieldPosition="0">
        <references count="2">
          <reference field="0" count="1" selected="0">
            <x v="6"/>
          </reference>
          <reference field="1" count="1">
            <x v="9"/>
          </reference>
        </references>
      </pivotArea>
    </format>
    <format dxfId="135">
      <pivotArea collapsedLevelsAreSubtotals="1" fieldPosition="0">
        <references count="2">
          <reference field="0" count="1" selected="0">
            <x v="6"/>
          </reference>
          <reference field="1" count="1">
            <x v="10"/>
          </reference>
        </references>
      </pivotArea>
    </format>
    <format dxfId="134">
      <pivotArea collapsedLevelsAreSubtotals="1" fieldPosition="0">
        <references count="2">
          <reference field="0" count="1" selected="0">
            <x v="6"/>
          </reference>
          <reference field="1" count="1">
            <x v="11"/>
          </reference>
        </references>
      </pivotArea>
    </format>
    <format dxfId="133">
      <pivotArea collapsedLevelsAreSubtotals="1" fieldPosition="0">
        <references count="1">
          <reference field="0" count="1">
            <x v="7"/>
          </reference>
        </references>
      </pivotArea>
    </format>
    <format dxfId="132">
      <pivotArea collapsedLevelsAreSubtotals="1" fieldPosition="0">
        <references count="2">
          <reference field="0" count="1" selected="0">
            <x v="7"/>
          </reference>
          <reference field="1" count="1">
            <x v="0"/>
          </reference>
        </references>
      </pivotArea>
    </format>
    <format dxfId="131">
      <pivotArea collapsedLevelsAreSubtotals="1" fieldPosition="0">
        <references count="2">
          <reference field="0" count="1" selected="0">
            <x v="7"/>
          </reference>
          <reference field="1" count="1">
            <x v="5"/>
          </reference>
        </references>
      </pivotArea>
    </format>
    <format dxfId="130">
      <pivotArea collapsedLevelsAreSubtotals="1" fieldPosition="0">
        <references count="2">
          <reference field="0" count="1" selected="0">
            <x v="7"/>
          </reference>
          <reference field="1" count="1">
            <x v="8"/>
          </reference>
        </references>
      </pivotArea>
    </format>
    <format dxfId="129">
      <pivotArea collapsedLevelsAreSubtotals="1" fieldPosition="0">
        <references count="2">
          <reference field="0" count="1" selected="0">
            <x v="7"/>
          </reference>
          <reference field="1" count="1">
            <x v="9"/>
          </reference>
        </references>
      </pivotArea>
    </format>
    <format dxfId="128">
      <pivotArea collapsedLevelsAreSubtotals="1" fieldPosition="0">
        <references count="2">
          <reference field="0" count="1" selected="0">
            <x v="7"/>
          </reference>
          <reference field="1" count="1">
            <x v="10"/>
          </reference>
        </references>
      </pivotArea>
    </format>
    <format dxfId="127">
      <pivotArea collapsedLevelsAreSubtotals="1" fieldPosition="0">
        <references count="1">
          <reference field="0" count="1">
            <x v="8"/>
          </reference>
        </references>
      </pivotArea>
    </format>
    <format dxfId="126">
      <pivotArea collapsedLevelsAreSubtotals="1" fieldPosition="0">
        <references count="2">
          <reference field="0" count="1" selected="0">
            <x v="8"/>
          </reference>
          <reference field="1" count="1">
            <x v="5"/>
          </reference>
        </references>
      </pivotArea>
    </format>
    <format dxfId="125">
      <pivotArea collapsedLevelsAreSubtotals="1" fieldPosition="0">
        <references count="1">
          <reference field="0" count="1">
            <x v="9"/>
          </reference>
        </references>
      </pivotArea>
    </format>
    <format dxfId="124">
      <pivotArea collapsedLevelsAreSubtotals="1" fieldPosition="0">
        <references count="2">
          <reference field="0" count="1" selected="0">
            <x v="9"/>
          </reference>
          <reference field="1" count="1">
            <x v="5"/>
          </reference>
        </references>
      </pivotArea>
    </format>
    <format dxfId="123">
      <pivotArea collapsedLevelsAreSubtotals="1" fieldPosition="0">
        <references count="1">
          <reference field="0" count="1">
            <x v="10"/>
          </reference>
        </references>
      </pivotArea>
    </format>
    <format dxfId="122">
      <pivotArea collapsedLevelsAreSubtotals="1" fieldPosition="0">
        <references count="2">
          <reference field="0" count="1" selected="0">
            <x v="10"/>
          </reference>
          <reference field="1" count="1">
            <x v="0"/>
          </reference>
        </references>
      </pivotArea>
    </format>
    <format dxfId="121">
      <pivotArea collapsedLevelsAreSubtotals="1" fieldPosition="0">
        <references count="2">
          <reference field="0" count="1" selected="0">
            <x v="10"/>
          </reference>
          <reference field="1" count="1">
            <x v="5"/>
          </reference>
        </references>
      </pivotArea>
    </format>
    <format dxfId="120">
      <pivotArea collapsedLevelsAreSubtotals="1" fieldPosition="0">
        <references count="2">
          <reference field="0" count="1" selected="0">
            <x v="10"/>
          </reference>
          <reference field="1" count="1">
            <x v="9"/>
          </reference>
        </references>
      </pivotArea>
    </format>
    <format dxfId="119">
      <pivotArea collapsedLevelsAreSubtotals="1" fieldPosition="0">
        <references count="2">
          <reference field="0" count="1" selected="0">
            <x v="10"/>
          </reference>
          <reference field="1" count="1">
            <x v="10"/>
          </reference>
        </references>
      </pivotArea>
    </format>
    <format dxfId="118">
      <pivotArea collapsedLevelsAreSubtotals="1" fieldPosition="0">
        <references count="1">
          <reference field="0" count="1">
            <x v="11"/>
          </reference>
        </references>
      </pivotArea>
    </format>
    <format dxfId="117">
      <pivotArea collapsedLevelsAreSubtotals="1" fieldPosition="0">
        <references count="2">
          <reference field="0" count="1" selected="0">
            <x v="11"/>
          </reference>
          <reference field="1" count="1">
            <x v="0"/>
          </reference>
        </references>
      </pivotArea>
    </format>
    <format dxfId="116">
      <pivotArea collapsedLevelsAreSubtotals="1" fieldPosition="0">
        <references count="2">
          <reference field="0" count="1" selected="0">
            <x v="11"/>
          </reference>
          <reference field="1" count="1">
            <x v="1"/>
          </reference>
        </references>
      </pivotArea>
    </format>
    <format dxfId="115">
      <pivotArea collapsedLevelsAreSubtotals="1" fieldPosition="0">
        <references count="2">
          <reference field="0" count="1" selected="0">
            <x v="11"/>
          </reference>
          <reference field="1" count="1">
            <x v="2"/>
          </reference>
        </references>
      </pivotArea>
    </format>
    <format dxfId="114">
      <pivotArea collapsedLevelsAreSubtotals="1" fieldPosition="0">
        <references count="2">
          <reference field="0" count="1" selected="0">
            <x v="11"/>
          </reference>
          <reference field="1" count="1">
            <x v="3"/>
          </reference>
        </references>
      </pivotArea>
    </format>
    <format dxfId="113">
      <pivotArea collapsedLevelsAreSubtotals="1" fieldPosition="0">
        <references count="2">
          <reference field="0" count="1" selected="0">
            <x v="11"/>
          </reference>
          <reference field="1" count="1">
            <x v="4"/>
          </reference>
        </references>
      </pivotArea>
    </format>
    <format dxfId="112">
      <pivotArea collapsedLevelsAreSubtotals="1" fieldPosition="0">
        <references count="2">
          <reference field="0" count="1" selected="0">
            <x v="11"/>
          </reference>
          <reference field="1" count="1">
            <x v="5"/>
          </reference>
        </references>
      </pivotArea>
    </format>
    <format dxfId="111">
      <pivotArea collapsedLevelsAreSubtotals="1" fieldPosition="0">
        <references count="2">
          <reference field="0" count="1" selected="0">
            <x v="11"/>
          </reference>
          <reference field="1" count="1">
            <x v="8"/>
          </reference>
        </references>
      </pivotArea>
    </format>
    <format dxfId="110">
      <pivotArea collapsedLevelsAreSubtotals="1" fieldPosition="0">
        <references count="2">
          <reference field="0" count="1" selected="0">
            <x v="11"/>
          </reference>
          <reference field="1" count="1">
            <x v="9"/>
          </reference>
        </references>
      </pivotArea>
    </format>
    <format dxfId="109">
      <pivotArea collapsedLevelsAreSubtotals="1" fieldPosition="0">
        <references count="2">
          <reference field="0" count="1" selected="0">
            <x v="11"/>
          </reference>
          <reference field="1" count="1">
            <x v="10"/>
          </reference>
        </references>
      </pivotArea>
    </format>
    <format dxfId="108">
      <pivotArea collapsedLevelsAreSubtotals="1" fieldPosition="0">
        <references count="2">
          <reference field="0" count="1" selected="0">
            <x v="11"/>
          </reference>
          <reference field="1" count="1">
            <x v="11"/>
          </reference>
        </references>
      </pivotArea>
    </format>
    <format dxfId="107">
      <pivotArea collapsedLevelsAreSubtotals="1" fieldPosition="0">
        <references count="1">
          <reference field="0" count="1">
            <x v="12"/>
          </reference>
        </references>
      </pivotArea>
    </format>
    <format dxfId="106">
      <pivotArea collapsedLevelsAreSubtotals="1" fieldPosition="0">
        <references count="2">
          <reference field="0" count="1" selected="0">
            <x v="12"/>
          </reference>
          <reference field="1" count="1">
            <x v="0"/>
          </reference>
        </references>
      </pivotArea>
    </format>
    <format dxfId="105">
      <pivotArea collapsedLevelsAreSubtotals="1" fieldPosition="0">
        <references count="2">
          <reference field="0" count="1" selected="0">
            <x v="12"/>
          </reference>
          <reference field="1" count="1">
            <x v="3"/>
          </reference>
        </references>
      </pivotArea>
    </format>
    <format dxfId="104">
      <pivotArea collapsedLevelsAreSubtotals="1" fieldPosition="0">
        <references count="2">
          <reference field="0" count="1" selected="0">
            <x v="12"/>
          </reference>
          <reference field="1" count="1">
            <x v="4"/>
          </reference>
        </references>
      </pivotArea>
    </format>
    <format dxfId="103">
      <pivotArea collapsedLevelsAreSubtotals="1" fieldPosition="0">
        <references count="2">
          <reference field="0" count="1" selected="0">
            <x v="12"/>
          </reference>
          <reference field="1" count="1">
            <x v="5"/>
          </reference>
        </references>
      </pivotArea>
    </format>
    <format dxfId="102">
      <pivotArea collapsedLevelsAreSubtotals="1" fieldPosition="0">
        <references count="2">
          <reference field="0" count="1" selected="0">
            <x v="12"/>
          </reference>
          <reference field="1" count="1">
            <x v="8"/>
          </reference>
        </references>
      </pivotArea>
    </format>
    <format dxfId="101">
      <pivotArea collapsedLevelsAreSubtotals="1" fieldPosition="0">
        <references count="2">
          <reference field="0" count="1" selected="0">
            <x v="12"/>
          </reference>
          <reference field="1" count="1">
            <x v="9"/>
          </reference>
        </references>
      </pivotArea>
    </format>
    <format dxfId="100">
      <pivotArea collapsedLevelsAreSubtotals="1" fieldPosition="0">
        <references count="2">
          <reference field="0" count="1" selected="0">
            <x v="12"/>
          </reference>
          <reference field="1" count="1">
            <x v="10"/>
          </reference>
        </references>
      </pivotArea>
    </format>
    <format dxfId="99">
      <pivotArea collapsedLevelsAreSubtotals="1" fieldPosition="0">
        <references count="2">
          <reference field="0" count="1" selected="0">
            <x v="12"/>
          </reference>
          <reference field="1" count="1">
            <x v="11"/>
          </reference>
        </references>
      </pivotArea>
    </format>
    <format dxfId="98">
      <pivotArea collapsedLevelsAreSubtotals="1" fieldPosition="0">
        <references count="1">
          <reference field="0" count="1">
            <x v="13"/>
          </reference>
        </references>
      </pivotArea>
    </format>
    <format dxfId="97">
      <pivotArea collapsedLevelsAreSubtotals="1" fieldPosition="0">
        <references count="2">
          <reference field="0" count="1" selected="0">
            <x v="13"/>
          </reference>
          <reference field="1" count="1">
            <x v="0"/>
          </reference>
        </references>
      </pivotArea>
    </format>
    <format dxfId="96">
      <pivotArea collapsedLevelsAreSubtotals="1" fieldPosition="0">
        <references count="2">
          <reference field="0" count="1" selected="0">
            <x v="13"/>
          </reference>
          <reference field="1" count="1">
            <x v="3"/>
          </reference>
        </references>
      </pivotArea>
    </format>
    <format dxfId="95">
      <pivotArea collapsedLevelsAreSubtotals="1" fieldPosition="0">
        <references count="2">
          <reference field="0" count="1" selected="0">
            <x v="13"/>
          </reference>
          <reference field="1" count="1">
            <x v="4"/>
          </reference>
        </references>
      </pivotArea>
    </format>
    <format dxfId="94">
      <pivotArea collapsedLevelsAreSubtotals="1" fieldPosition="0">
        <references count="2">
          <reference field="0" count="1" selected="0">
            <x v="13"/>
          </reference>
          <reference field="1" count="1">
            <x v="5"/>
          </reference>
        </references>
      </pivotArea>
    </format>
    <format dxfId="93">
      <pivotArea collapsedLevelsAreSubtotals="1" fieldPosition="0">
        <references count="2">
          <reference field="0" count="1" selected="0">
            <x v="13"/>
          </reference>
          <reference field="1" count="1">
            <x v="8"/>
          </reference>
        </references>
      </pivotArea>
    </format>
    <format dxfId="92">
      <pivotArea collapsedLevelsAreSubtotals="1" fieldPosition="0">
        <references count="2">
          <reference field="0" count="1" selected="0">
            <x v="13"/>
          </reference>
          <reference field="1" count="1">
            <x v="9"/>
          </reference>
        </references>
      </pivotArea>
    </format>
    <format dxfId="91">
      <pivotArea collapsedLevelsAreSubtotals="1" fieldPosition="0">
        <references count="2">
          <reference field="0" count="1" selected="0">
            <x v="13"/>
          </reference>
          <reference field="1" count="1">
            <x v="10"/>
          </reference>
        </references>
      </pivotArea>
    </format>
    <format dxfId="90">
      <pivotArea collapsedLevelsAreSubtotals="1" fieldPosition="0">
        <references count="2">
          <reference field="0" count="1" selected="0">
            <x v="13"/>
          </reference>
          <reference field="1" count="1">
            <x v="11"/>
          </reference>
        </references>
      </pivotArea>
    </format>
    <format dxfId="89">
      <pivotArea collapsedLevelsAreSubtotals="1" fieldPosition="0">
        <references count="1">
          <reference field="0" count="1">
            <x v="14"/>
          </reference>
        </references>
      </pivotArea>
    </format>
    <format dxfId="88">
      <pivotArea collapsedLevelsAreSubtotals="1" fieldPosition="0">
        <references count="2">
          <reference field="0" count="1" selected="0">
            <x v="14"/>
          </reference>
          <reference field="1" count="1">
            <x v="0"/>
          </reference>
        </references>
      </pivotArea>
    </format>
    <format dxfId="87">
      <pivotArea collapsedLevelsAreSubtotals="1" fieldPosition="0">
        <references count="2">
          <reference field="0" count="1" selected="0">
            <x v="14"/>
          </reference>
          <reference field="1" count="1">
            <x v="3"/>
          </reference>
        </references>
      </pivotArea>
    </format>
    <format dxfId="86">
      <pivotArea collapsedLevelsAreSubtotals="1" fieldPosition="0">
        <references count="2">
          <reference field="0" count="1" selected="0">
            <x v="14"/>
          </reference>
          <reference field="1" count="1">
            <x v="4"/>
          </reference>
        </references>
      </pivotArea>
    </format>
    <format dxfId="85">
      <pivotArea collapsedLevelsAreSubtotals="1" fieldPosition="0">
        <references count="2">
          <reference field="0" count="1" selected="0">
            <x v="14"/>
          </reference>
          <reference field="1" count="1">
            <x v="5"/>
          </reference>
        </references>
      </pivotArea>
    </format>
    <format dxfId="84">
      <pivotArea collapsedLevelsAreSubtotals="1" fieldPosition="0">
        <references count="2">
          <reference field="0" count="1" selected="0">
            <x v="14"/>
          </reference>
          <reference field="1" count="1">
            <x v="8"/>
          </reference>
        </references>
      </pivotArea>
    </format>
    <format dxfId="83">
      <pivotArea collapsedLevelsAreSubtotals="1" fieldPosition="0">
        <references count="2">
          <reference field="0" count="1" selected="0">
            <x v="14"/>
          </reference>
          <reference field="1" count="1">
            <x v="9"/>
          </reference>
        </references>
      </pivotArea>
    </format>
    <format dxfId="82">
      <pivotArea collapsedLevelsAreSubtotals="1" fieldPosition="0">
        <references count="2">
          <reference field="0" count="1" selected="0">
            <x v="14"/>
          </reference>
          <reference field="1" count="1">
            <x v="10"/>
          </reference>
        </references>
      </pivotArea>
    </format>
    <format dxfId="81">
      <pivotArea collapsedLevelsAreSubtotals="1" fieldPosition="0">
        <references count="1">
          <reference field="0" count="1">
            <x v="15"/>
          </reference>
        </references>
      </pivotArea>
    </format>
    <format dxfId="80">
      <pivotArea collapsedLevelsAreSubtotals="1" fieldPosition="0">
        <references count="2">
          <reference field="0" count="1" selected="0">
            <x v="15"/>
          </reference>
          <reference field="1" count="1">
            <x v="0"/>
          </reference>
        </references>
      </pivotArea>
    </format>
    <format dxfId="79">
      <pivotArea collapsedLevelsAreSubtotals="1" fieldPosition="0">
        <references count="2">
          <reference field="0" count="1" selected="0">
            <x v="15"/>
          </reference>
          <reference field="1" count="1">
            <x v="3"/>
          </reference>
        </references>
      </pivotArea>
    </format>
    <format dxfId="78">
      <pivotArea collapsedLevelsAreSubtotals="1" fieldPosition="0">
        <references count="2">
          <reference field="0" count="1" selected="0">
            <x v="15"/>
          </reference>
          <reference field="1" count="1">
            <x v="4"/>
          </reference>
        </references>
      </pivotArea>
    </format>
    <format dxfId="77">
      <pivotArea collapsedLevelsAreSubtotals="1" fieldPosition="0">
        <references count="2">
          <reference field="0" count="1" selected="0">
            <x v="15"/>
          </reference>
          <reference field="1" count="1">
            <x v="5"/>
          </reference>
        </references>
      </pivotArea>
    </format>
    <format dxfId="76">
      <pivotArea collapsedLevelsAreSubtotals="1" fieldPosition="0">
        <references count="2">
          <reference field="0" count="1" selected="0">
            <x v="15"/>
          </reference>
          <reference field="1" count="1">
            <x v="8"/>
          </reference>
        </references>
      </pivotArea>
    </format>
    <format dxfId="75">
      <pivotArea collapsedLevelsAreSubtotals="1" fieldPosition="0">
        <references count="2">
          <reference field="0" count="1" selected="0">
            <x v="15"/>
          </reference>
          <reference field="1" count="1">
            <x v="9"/>
          </reference>
        </references>
      </pivotArea>
    </format>
    <format dxfId="74">
      <pivotArea collapsedLevelsAreSubtotals="1" fieldPosition="0">
        <references count="2">
          <reference field="0" count="1" selected="0">
            <x v="15"/>
          </reference>
          <reference field="1" count="1">
            <x v="10"/>
          </reference>
        </references>
      </pivotArea>
    </format>
    <format dxfId="73">
      <pivotArea collapsedLevelsAreSubtotals="1" fieldPosition="0">
        <references count="2">
          <reference field="0" count="1" selected="0">
            <x v="15"/>
          </reference>
          <reference field="1" count="1">
            <x v="11"/>
          </reference>
        </references>
      </pivotArea>
    </format>
    <format dxfId="72">
      <pivotArea collapsedLevelsAreSubtotals="1" fieldPosition="0">
        <references count="1">
          <reference field="0" count="1">
            <x v="16"/>
          </reference>
        </references>
      </pivotArea>
    </format>
    <format dxfId="71">
      <pivotArea collapsedLevelsAreSubtotals="1" fieldPosition="0">
        <references count="2">
          <reference field="0" count="1" selected="0">
            <x v="16"/>
          </reference>
          <reference field="1" count="1">
            <x v="8"/>
          </reference>
        </references>
      </pivotArea>
    </format>
    <format dxfId="70">
      <pivotArea collapsedLevelsAreSubtotals="1" fieldPosition="0">
        <references count="1">
          <reference field="0" count="1">
            <x v="17"/>
          </reference>
        </references>
      </pivotArea>
    </format>
    <format dxfId="69">
      <pivotArea collapsedLevelsAreSubtotals="1" fieldPosition="0">
        <references count="2">
          <reference field="0" count="1" selected="0">
            <x v="17"/>
          </reference>
          <reference field="1" count="1">
            <x v="5"/>
          </reference>
        </references>
      </pivotArea>
    </format>
    <format dxfId="68">
      <pivotArea collapsedLevelsAreSubtotals="1" fieldPosition="0">
        <references count="2">
          <reference field="0" count="1" selected="0">
            <x v="17"/>
          </reference>
          <reference field="1" count="1">
            <x v="10"/>
          </reference>
        </references>
      </pivotArea>
    </format>
    <format dxfId="67">
      <pivotArea collapsedLevelsAreSubtotals="1" fieldPosition="0">
        <references count="1">
          <reference field="0" count="1">
            <x v="18"/>
          </reference>
        </references>
      </pivotArea>
    </format>
    <format dxfId="66">
      <pivotArea collapsedLevelsAreSubtotals="1" fieldPosition="0">
        <references count="2">
          <reference field="0" count="1" selected="0">
            <x v="18"/>
          </reference>
          <reference field="1" count="1">
            <x v="0"/>
          </reference>
        </references>
      </pivotArea>
    </format>
    <format dxfId="65">
      <pivotArea collapsedLevelsAreSubtotals="1" fieldPosition="0">
        <references count="2">
          <reference field="0" count="1" selected="0">
            <x v="18"/>
          </reference>
          <reference field="1" count="1">
            <x v="3"/>
          </reference>
        </references>
      </pivotArea>
    </format>
    <format dxfId="64">
      <pivotArea collapsedLevelsAreSubtotals="1" fieldPosition="0">
        <references count="2">
          <reference field="0" count="1" selected="0">
            <x v="18"/>
          </reference>
          <reference field="1" count="1">
            <x v="4"/>
          </reference>
        </references>
      </pivotArea>
    </format>
    <format dxfId="63">
      <pivotArea collapsedLevelsAreSubtotals="1" fieldPosition="0">
        <references count="2">
          <reference field="0" count="1" selected="0">
            <x v="18"/>
          </reference>
          <reference field="1" count="1">
            <x v="5"/>
          </reference>
        </references>
      </pivotArea>
    </format>
    <format dxfId="62">
      <pivotArea collapsedLevelsAreSubtotals="1" fieldPosition="0">
        <references count="2">
          <reference field="0" count="1" selected="0">
            <x v="18"/>
          </reference>
          <reference field="1" count="1">
            <x v="8"/>
          </reference>
        </references>
      </pivotArea>
    </format>
    <format dxfId="61">
      <pivotArea collapsedLevelsAreSubtotals="1" fieldPosition="0">
        <references count="2">
          <reference field="0" count="1" selected="0">
            <x v="18"/>
          </reference>
          <reference field="1" count="1">
            <x v="10"/>
          </reference>
        </references>
      </pivotArea>
    </format>
    <format dxfId="60">
      <pivotArea collapsedLevelsAreSubtotals="1" fieldPosition="0">
        <references count="2">
          <reference field="0" count="1" selected="0">
            <x v="18"/>
          </reference>
          <reference field="1" count="1">
            <x v="11"/>
          </reference>
        </references>
      </pivotArea>
    </format>
    <format dxfId="59">
      <pivotArea collapsedLevelsAreSubtotals="1" fieldPosition="0">
        <references count="1">
          <reference field="0" count="1">
            <x v="19"/>
          </reference>
        </references>
      </pivotArea>
    </format>
    <format dxfId="58">
      <pivotArea collapsedLevelsAreSubtotals="1" fieldPosition="0">
        <references count="2">
          <reference field="0" count="1" selected="0">
            <x v="19"/>
          </reference>
          <reference field="1" count="1">
            <x v="0"/>
          </reference>
        </references>
      </pivotArea>
    </format>
    <format dxfId="57">
      <pivotArea collapsedLevelsAreSubtotals="1" fieldPosition="0">
        <references count="2">
          <reference field="0" count="1" selected="0">
            <x v="19"/>
          </reference>
          <reference field="1" count="1">
            <x v="4"/>
          </reference>
        </references>
      </pivotArea>
    </format>
    <format dxfId="56">
      <pivotArea collapsedLevelsAreSubtotals="1" fieldPosition="0">
        <references count="2">
          <reference field="0" count="1" selected="0">
            <x v="19"/>
          </reference>
          <reference field="1" count="1">
            <x v="5"/>
          </reference>
        </references>
      </pivotArea>
    </format>
    <format dxfId="55">
      <pivotArea collapsedLevelsAreSubtotals="1" fieldPosition="0">
        <references count="2">
          <reference field="0" count="1" selected="0">
            <x v="19"/>
          </reference>
          <reference field="1" count="1">
            <x v="8"/>
          </reference>
        </references>
      </pivotArea>
    </format>
    <format dxfId="54">
      <pivotArea collapsedLevelsAreSubtotals="1" fieldPosition="0">
        <references count="2">
          <reference field="0" count="1" selected="0">
            <x v="19"/>
          </reference>
          <reference field="1" count="1">
            <x v="9"/>
          </reference>
        </references>
      </pivotArea>
    </format>
    <format dxfId="53">
      <pivotArea collapsedLevelsAreSubtotals="1" fieldPosition="0">
        <references count="2">
          <reference field="0" count="1" selected="0">
            <x v="19"/>
          </reference>
          <reference field="1" count="1">
            <x v="10"/>
          </reference>
        </references>
      </pivotArea>
    </format>
    <format dxfId="52">
      <pivotArea collapsedLevelsAreSubtotals="1" fieldPosition="0">
        <references count="1">
          <reference field="0" count="1">
            <x v="20"/>
          </reference>
        </references>
      </pivotArea>
    </format>
    <format dxfId="51">
      <pivotArea collapsedLevelsAreSubtotals="1" fieldPosition="0">
        <references count="2">
          <reference field="0" count="1" selected="0">
            <x v="20"/>
          </reference>
          <reference field="1" count="1">
            <x v="0"/>
          </reference>
        </references>
      </pivotArea>
    </format>
    <format dxfId="50">
      <pivotArea collapsedLevelsAreSubtotals="1" fieldPosition="0">
        <references count="2">
          <reference field="0" count="1" selected="0">
            <x v="20"/>
          </reference>
          <reference field="1" count="1">
            <x v="3"/>
          </reference>
        </references>
      </pivotArea>
    </format>
    <format dxfId="49">
      <pivotArea collapsedLevelsAreSubtotals="1" fieldPosition="0">
        <references count="2">
          <reference field="0" count="1" selected="0">
            <x v="20"/>
          </reference>
          <reference field="1" count="1">
            <x v="4"/>
          </reference>
        </references>
      </pivotArea>
    </format>
    <format dxfId="48">
      <pivotArea collapsedLevelsAreSubtotals="1" fieldPosition="0">
        <references count="2">
          <reference field="0" count="1" selected="0">
            <x v="20"/>
          </reference>
          <reference field="1" count="1">
            <x v="5"/>
          </reference>
        </references>
      </pivotArea>
    </format>
    <format dxfId="47">
      <pivotArea collapsedLevelsAreSubtotals="1" fieldPosition="0">
        <references count="2">
          <reference field="0" count="1" selected="0">
            <x v="20"/>
          </reference>
          <reference field="1" count="1">
            <x v="8"/>
          </reference>
        </references>
      </pivotArea>
    </format>
    <format dxfId="46">
      <pivotArea collapsedLevelsAreSubtotals="1" fieldPosition="0">
        <references count="2">
          <reference field="0" count="1" selected="0">
            <x v="20"/>
          </reference>
          <reference field="1" count="1">
            <x v="9"/>
          </reference>
        </references>
      </pivotArea>
    </format>
    <format dxfId="45">
      <pivotArea collapsedLevelsAreSubtotals="1" fieldPosition="0">
        <references count="2">
          <reference field="0" count="1" selected="0">
            <x v="20"/>
          </reference>
          <reference field="1" count="1">
            <x v="10"/>
          </reference>
        </references>
      </pivotArea>
    </format>
    <format dxfId="44">
      <pivotArea collapsedLevelsAreSubtotals="1" fieldPosition="0">
        <references count="2">
          <reference field="0" count="1" selected="0">
            <x v="20"/>
          </reference>
          <reference field="1" count="1">
            <x v="11"/>
          </reference>
        </references>
      </pivotArea>
    </format>
    <format dxfId="43">
      <pivotArea collapsedLevelsAreSubtotals="1" fieldPosition="0">
        <references count="1">
          <reference field="0" count="1">
            <x v="21"/>
          </reference>
        </references>
      </pivotArea>
    </format>
    <format dxfId="42">
      <pivotArea collapsedLevelsAreSubtotals="1" fieldPosition="0">
        <references count="2">
          <reference field="0" count="1" selected="0">
            <x v="21"/>
          </reference>
          <reference field="1" count="1">
            <x v="0"/>
          </reference>
        </references>
      </pivotArea>
    </format>
    <format dxfId="41">
      <pivotArea collapsedLevelsAreSubtotals="1" fieldPosition="0">
        <references count="1">
          <reference field="0" count="1">
            <x v="22"/>
          </reference>
        </references>
      </pivotArea>
    </format>
    <format dxfId="40">
      <pivotArea collapsedLevelsAreSubtotals="1" fieldPosition="0">
        <references count="2">
          <reference field="0" count="1" selected="0">
            <x v="22"/>
          </reference>
          <reference field="1" count="1">
            <x v="0"/>
          </reference>
        </references>
      </pivotArea>
    </format>
    <format dxfId="39">
      <pivotArea collapsedLevelsAreSubtotals="1" fieldPosition="0">
        <references count="2">
          <reference field="0" count="1" selected="0">
            <x v="22"/>
          </reference>
          <reference field="1" count="1">
            <x v="3"/>
          </reference>
        </references>
      </pivotArea>
    </format>
    <format dxfId="38">
      <pivotArea collapsedLevelsAreSubtotals="1" fieldPosition="0">
        <references count="2">
          <reference field="0" count="1" selected="0">
            <x v="22"/>
          </reference>
          <reference field="1" count="1">
            <x v="4"/>
          </reference>
        </references>
      </pivotArea>
    </format>
    <format dxfId="37">
      <pivotArea collapsedLevelsAreSubtotals="1" fieldPosition="0">
        <references count="2">
          <reference field="0" count="1" selected="0">
            <x v="22"/>
          </reference>
          <reference field="1" count="1">
            <x v="5"/>
          </reference>
        </references>
      </pivotArea>
    </format>
    <format dxfId="36">
      <pivotArea collapsedLevelsAreSubtotals="1" fieldPosition="0">
        <references count="2">
          <reference field="0" count="1" selected="0">
            <x v="22"/>
          </reference>
          <reference field="1" count="1">
            <x v="8"/>
          </reference>
        </references>
      </pivotArea>
    </format>
    <format dxfId="35">
      <pivotArea collapsedLevelsAreSubtotals="1" fieldPosition="0">
        <references count="2">
          <reference field="0" count="1" selected="0">
            <x v="22"/>
          </reference>
          <reference field="1" count="1">
            <x v="9"/>
          </reference>
        </references>
      </pivotArea>
    </format>
    <format dxfId="34">
      <pivotArea collapsedLevelsAreSubtotals="1" fieldPosition="0">
        <references count="2">
          <reference field="0" count="1" selected="0">
            <x v="22"/>
          </reference>
          <reference field="1" count="1">
            <x v="10"/>
          </reference>
        </references>
      </pivotArea>
    </format>
    <format dxfId="33">
      <pivotArea collapsedLevelsAreSubtotals="1" fieldPosition="0">
        <references count="2">
          <reference field="0" count="1" selected="0">
            <x v="22"/>
          </reference>
          <reference field="1" count="1">
            <x v="11"/>
          </reference>
        </references>
      </pivotArea>
    </format>
    <format dxfId="32">
      <pivotArea collapsedLevelsAreSubtotals="1" fieldPosition="0">
        <references count="1">
          <reference field="0" count="1">
            <x v="23"/>
          </reference>
        </references>
      </pivotArea>
    </format>
    <format dxfId="31">
      <pivotArea collapsedLevelsAreSubtotals="1" fieldPosition="0">
        <references count="2">
          <reference field="0" count="1" selected="0">
            <x v="23"/>
          </reference>
          <reference field="1" count="1">
            <x v="0"/>
          </reference>
        </references>
      </pivotArea>
    </format>
    <format dxfId="30">
      <pivotArea collapsedLevelsAreSubtotals="1" fieldPosition="0">
        <references count="2">
          <reference field="0" count="1" selected="0">
            <x v="23"/>
          </reference>
          <reference field="1" count="1">
            <x v="3"/>
          </reference>
        </references>
      </pivotArea>
    </format>
    <format dxfId="29">
      <pivotArea collapsedLevelsAreSubtotals="1" fieldPosition="0">
        <references count="2">
          <reference field="0" count="1" selected="0">
            <x v="23"/>
          </reference>
          <reference field="1" count="1">
            <x v="4"/>
          </reference>
        </references>
      </pivotArea>
    </format>
    <format dxfId="28">
      <pivotArea collapsedLevelsAreSubtotals="1" fieldPosition="0">
        <references count="2">
          <reference field="0" count="1" selected="0">
            <x v="23"/>
          </reference>
          <reference field="1" count="1">
            <x v="5"/>
          </reference>
        </references>
      </pivotArea>
    </format>
    <format dxfId="27">
      <pivotArea collapsedLevelsAreSubtotals="1" fieldPosition="0">
        <references count="2">
          <reference field="0" count="1" selected="0">
            <x v="23"/>
          </reference>
          <reference field="1" count="1">
            <x v="8"/>
          </reference>
        </references>
      </pivotArea>
    </format>
    <format dxfId="26">
      <pivotArea collapsedLevelsAreSubtotals="1" fieldPosition="0">
        <references count="2">
          <reference field="0" count="1" selected="0">
            <x v="23"/>
          </reference>
          <reference field="1" count="1">
            <x v="9"/>
          </reference>
        </references>
      </pivotArea>
    </format>
    <format dxfId="25">
      <pivotArea collapsedLevelsAreSubtotals="1" fieldPosition="0">
        <references count="2">
          <reference field="0" count="1" selected="0">
            <x v="23"/>
          </reference>
          <reference field="1" count="1">
            <x v="10"/>
          </reference>
        </references>
      </pivotArea>
    </format>
    <format dxfId="24">
      <pivotArea collapsedLevelsAreSubtotals="1" fieldPosition="0">
        <references count="2">
          <reference field="0" count="1" selected="0">
            <x v="23"/>
          </reference>
          <reference field="1" count="1">
            <x v="11"/>
          </reference>
        </references>
      </pivotArea>
    </format>
    <format dxfId="23">
      <pivotArea collapsedLevelsAreSubtotals="1" fieldPosition="0">
        <references count="1">
          <reference field="0" count="1">
            <x v="24"/>
          </reference>
        </references>
      </pivotArea>
    </format>
    <format dxfId="22">
      <pivotArea collapsedLevelsAreSubtotals="1" fieldPosition="0">
        <references count="2">
          <reference field="0" count="1" selected="0">
            <x v="24"/>
          </reference>
          <reference field="1" count="1">
            <x v="0"/>
          </reference>
        </references>
      </pivotArea>
    </format>
    <format dxfId="21">
      <pivotArea collapsedLevelsAreSubtotals="1" fieldPosition="0">
        <references count="1">
          <reference field="0" count="1">
            <x v="25"/>
          </reference>
        </references>
      </pivotArea>
    </format>
    <format dxfId="20">
      <pivotArea collapsedLevelsAreSubtotals="1" fieldPosition="0">
        <references count="2">
          <reference field="0" count="1" selected="0">
            <x v="25"/>
          </reference>
          <reference field="1" count="1">
            <x v="0"/>
          </reference>
        </references>
      </pivotArea>
    </format>
    <format dxfId="19">
      <pivotArea collapsedLevelsAreSubtotals="1" fieldPosition="0">
        <references count="1">
          <reference field="0" count="1">
            <x v="26"/>
          </reference>
        </references>
      </pivotArea>
    </format>
    <format dxfId="18">
      <pivotArea collapsedLevelsAreSubtotals="1" fieldPosition="0">
        <references count="2">
          <reference field="0" count="1" selected="0">
            <x v="26"/>
          </reference>
          <reference field="1" count="1">
            <x v="5"/>
          </reference>
        </references>
      </pivotArea>
    </format>
    <format dxfId="17">
      <pivotArea collapsedLevelsAreSubtotals="1" fieldPosition="0">
        <references count="1">
          <reference field="0" count="1">
            <x v="27"/>
          </reference>
        </references>
      </pivotArea>
    </format>
    <format dxfId="16">
      <pivotArea collapsedLevelsAreSubtotals="1" fieldPosition="0">
        <references count="2">
          <reference field="0" count="1" selected="0">
            <x v="27"/>
          </reference>
          <reference field="1" count="1">
            <x v="4"/>
          </reference>
        </references>
      </pivotArea>
    </format>
    <format dxfId="15">
      <pivotArea collapsedLevelsAreSubtotals="1" fieldPosition="0">
        <references count="2">
          <reference field="0" count="1" selected="0">
            <x v="27"/>
          </reference>
          <reference field="1" count="1">
            <x v="5"/>
          </reference>
        </references>
      </pivotArea>
    </format>
    <format dxfId="14">
      <pivotArea collapsedLevelsAreSubtotals="1" fieldPosition="0">
        <references count="2">
          <reference field="0" count="1" selected="0">
            <x v="27"/>
          </reference>
          <reference field="1" count="1">
            <x v="9"/>
          </reference>
        </references>
      </pivotArea>
    </format>
    <format dxfId="13">
      <pivotArea collapsedLevelsAreSubtotals="1" fieldPosition="0">
        <references count="2">
          <reference field="0" count="1" selected="0">
            <x v="27"/>
          </reference>
          <reference field="1" count="1">
            <x v="10"/>
          </reference>
        </references>
      </pivotArea>
    </format>
    <format dxfId="12">
      <pivotArea dataOnly="0" labelOnly="1" fieldPosition="0">
        <references count="1">
          <reference field="0" count="0"/>
        </references>
      </pivotArea>
    </format>
    <format dxfId="11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10">
      <pivotArea dataOnly="0" labelOnly="1" fieldPosition="0">
        <references count="2">
          <reference field="0" count="1" selected="0">
            <x v="11"/>
          </reference>
          <reference field="1" count="8">
            <x v="0"/>
            <x v="3"/>
            <x v="4"/>
            <x v="5"/>
            <x v="8"/>
            <x v="9"/>
            <x v="10"/>
            <x v="11"/>
          </reference>
        </references>
      </pivotArea>
    </format>
    <format dxfId="9">
      <pivotArea dataOnly="0" labelOnly="1" fieldPosition="0">
        <references count="2">
          <reference field="0" count="1" selected="0">
            <x v="20"/>
          </reference>
          <reference field="1" count="8">
            <x v="0"/>
            <x v="3"/>
            <x v="4"/>
            <x v="5"/>
            <x v="8"/>
            <x v="9"/>
            <x v="10"/>
            <x v="11"/>
          </reference>
        </references>
      </pivotArea>
    </format>
    <format dxfId="8">
      <pivotArea field="0" type="button" dataOnly="0" labelOnly="1" outline="0" axis="axisRow" fieldPosition="0"/>
    </format>
    <format dxfId="7">
      <pivotArea dataOnly="0" labelOnly="1" outline="0" fieldPosition="0">
        <references count="1">
          <reference field="4294967294" count="9">
            <x v="0"/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6">
      <pivotArea outline="0" collapsedLevelsAreSubtotals="1" fieldPosition="0"/>
    </format>
    <format dxfId="5">
      <pivotArea outline="0" collapsedLevelsAreSubtotals="1" fieldPosition="0"/>
    </format>
    <format dxfId="4">
      <pivotArea dataOnly="0" labelOnly="1" fieldPosition="0">
        <references count="1">
          <reference field="0" count="0"/>
        </references>
      </pivotArea>
    </format>
    <format dxfId="3">
      <pivotArea dataOnly="0" labelOnly="1" grandRow="1" outline="0" fieldPosition="0"/>
    </format>
    <format dxfId="2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1">
      <pivotArea dataOnly="0" labelOnly="1" fieldPosition="0">
        <references count="2">
          <reference field="0" count="1" selected="0">
            <x v="11"/>
          </reference>
          <reference field="1" count="8">
            <x v="0"/>
            <x v="3"/>
            <x v="4"/>
            <x v="5"/>
            <x v="8"/>
            <x v="9"/>
            <x v="10"/>
            <x v="11"/>
          </reference>
        </references>
      </pivotArea>
    </format>
    <format dxfId="0">
      <pivotArea dataOnly="0" labelOnly="1" fieldPosition="0">
        <references count="2">
          <reference field="0" count="1" selected="0">
            <x v="20"/>
          </reference>
          <reference field="1" count="8">
            <x v="0"/>
            <x v="3"/>
            <x v="4"/>
            <x v="5"/>
            <x v="8"/>
            <x v="9"/>
            <x v="10"/>
            <x v="1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14"/>
  <sheetViews>
    <sheetView workbookViewId="0">
      <selection sqref="A1:J102"/>
    </sheetView>
  </sheetViews>
  <sheetFormatPr defaultRowHeight="15" x14ac:dyDescent="0.25"/>
  <cols>
    <col min="1" max="1" width="17.85546875" style="32" customWidth="1"/>
    <col min="2" max="2" width="11.5703125" bestFit="1" customWidth="1"/>
    <col min="3" max="3" width="16.85546875" bestFit="1" customWidth="1"/>
    <col min="4" max="4" width="11" bestFit="1" customWidth="1"/>
    <col min="5" max="5" width="9.28515625" bestFit="1" customWidth="1"/>
    <col min="6" max="6" width="13.140625" bestFit="1" customWidth="1"/>
    <col min="7" max="8" width="12.42578125" bestFit="1" customWidth="1"/>
    <col min="9" max="9" width="17" bestFit="1" customWidth="1"/>
    <col min="10" max="10" width="12.42578125" bestFit="1" customWidth="1"/>
  </cols>
  <sheetData>
    <row r="1" spans="1:10" x14ac:dyDescent="0.25">
      <c r="A1" s="32" t="s">
        <v>74</v>
      </c>
      <c r="J1" s="52">
        <v>2020</v>
      </c>
    </row>
    <row r="2" spans="1:10" x14ac:dyDescent="0.25">
      <c r="A2" s="51" t="s">
        <v>73</v>
      </c>
      <c r="B2" s="51" t="s">
        <v>47</v>
      </c>
      <c r="C2" s="51" t="s">
        <v>48</v>
      </c>
      <c r="D2" s="51" t="s">
        <v>49</v>
      </c>
      <c r="E2" s="51" t="s">
        <v>50</v>
      </c>
      <c r="F2" s="51" t="s">
        <v>51</v>
      </c>
      <c r="G2" s="51" t="s">
        <v>52</v>
      </c>
      <c r="H2" s="51" t="s">
        <v>53</v>
      </c>
      <c r="I2" s="51" t="s">
        <v>54</v>
      </c>
      <c r="J2" s="51" t="s">
        <v>55</v>
      </c>
    </row>
    <row r="3" spans="1:10" x14ac:dyDescent="0.25">
      <c r="A3" s="2" t="s">
        <v>3</v>
      </c>
      <c r="B3" s="44">
        <v>140205.29493929603</v>
      </c>
      <c r="C3" s="44">
        <v>0</v>
      </c>
      <c r="D3" s="44">
        <v>18649.179815424188</v>
      </c>
      <c r="E3" s="44">
        <v>0</v>
      </c>
      <c r="F3" s="44">
        <v>0</v>
      </c>
      <c r="G3" s="44">
        <v>158854.47475472017</v>
      </c>
      <c r="H3" s="44">
        <v>284312.22515303723</v>
      </c>
      <c r="I3" s="44">
        <v>0</v>
      </c>
      <c r="J3" s="44">
        <v>284312.22515303723</v>
      </c>
    </row>
    <row r="4" spans="1:10" x14ac:dyDescent="0.25">
      <c r="A4" s="2" t="s">
        <v>1</v>
      </c>
      <c r="B4" s="2">
        <v>24640.231</v>
      </c>
      <c r="C4" s="2">
        <v>1601.2229999999997</v>
      </c>
      <c r="D4" s="2">
        <v>1334.5918530234098</v>
      </c>
      <c r="E4" s="2">
        <v>188.62200000000001</v>
      </c>
      <c r="F4" s="2">
        <v>728.30329999999992</v>
      </c>
      <c r="G4" s="2">
        <v>28492.971153023416</v>
      </c>
      <c r="H4" s="2">
        <v>21599.154340188517</v>
      </c>
      <c r="I4" s="2">
        <v>285.358</v>
      </c>
      <c r="J4" s="2">
        <v>21884.512340188518</v>
      </c>
    </row>
    <row r="5" spans="1:10" x14ac:dyDescent="0.25">
      <c r="A5" s="4" t="s">
        <v>71</v>
      </c>
      <c r="B5" s="2">
        <v>18916.221400000002</v>
      </c>
      <c r="C5" s="2">
        <v>9832.4420000000009</v>
      </c>
      <c r="D5" s="2">
        <v>1147.4869559079766</v>
      </c>
      <c r="E5" s="2">
        <v>107.51900000000001</v>
      </c>
      <c r="F5" s="2">
        <v>964.97700000000009</v>
      </c>
      <c r="G5" s="2">
        <v>30968.646355907978</v>
      </c>
      <c r="H5" s="2">
        <v>18330.085852813514</v>
      </c>
      <c r="I5" s="2">
        <v>165.92599999999999</v>
      </c>
      <c r="J5" s="2">
        <v>18489.963366093318</v>
      </c>
    </row>
    <row r="6" spans="1:10" x14ac:dyDescent="0.25">
      <c r="A6" s="4" t="s">
        <v>72</v>
      </c>
      <c r="B6" s="44">
        <f>B3+B4+B5</f>
        <v>183761.74733929604</v>
      </c>
      <c r="C6" s="2">
        <f t="shared" ref="C6:J6" si="0">C3+C4+C5</f>
        <v>11433.665000000001</v>
      </c>
      <c r="D6" s="2">
        <f t="shared" si="0"/>
        <v>21131.258624355574</v>
      </c>
      <c r="E6" s="2">
        <f t="shared" si="0"/>
        <v>296.14100000000002</v>
      </c>
      <c r="F6" s="2">
        <f t="shared" si="0"/>
        <v>1693.2802999999999</v>
      </c>
      <c r="G6" s="2">
        <f t="shared" si="0"/>
        <v>218316.09226365158</v>
      </c>
      <c r="H6" s="2">
        <f t="shared" si="0"/>
        <v>324241.46534603927</v>
      </c>
      <c r="I6" s="2">
        <f t="shared" si="0"/>
        <v>451.28399999999999</v>
      </c>
      <c r="J6" s="2">
        <f t="shared" si="0"/>
        <v>324686.70085931907</v>
      </c>
    </row>
    <row r="9" spans="1:10" x14ac:dyDescent="0.25">
      <c r="A9" s="32" t="s">
        <v>75</v>
      </c>
      <c r="B9" s="32"/>
      <c r="C9" s="32"/>
      <c r="D9" s="32"/>
      <c r="E9" s="32"/>
      <c r="F9" s="32"/>
      <c r="G9" s="32"/>
      <c r="H9" s="32"/>
      <c r="I9" s="32"/>
      <c r="J9" s="52">
        <v>2020</v>
      </c>
    </row>
    <row r="10" spans="1:10" x14ac:dyDescent="0.25">
      <c r="A10" s="51" t="s">
        <v>73</v>
      </c>
      <c r="B10" s="51" t="s">
        <v>47</v>
      </c>
      <c r="C10" s="51" t="s">
        <v>48</v>
      </c>
      <c r="D10" s="51" t="s">
        <v>49</v>
      </c>
      <c r="E10" s="51" t="s">
        <v>50</v>
      </c>
      <c r="F10" s="51" t="s">
        <v>51</v>
      </c>
      <c r="G10" s="51" t="s">
        <v>52</v>
      </c>
      <c r="H10" s="51" t="s">
        <v>53</v>
      </c>
      <c r="I10" s="51" t="s">
        <v>54</v>
      </c>
      <c r="J10" s="51" t="s">
        <v>55</v>
      </c>
    </row>
    <row r="11" spans="1:10" x14ac:dyDescent="0.25">
      <c r="A11" s="2" t="s">
        <v>3</v>
      </c>
      <c r="B11" s="44">
        <v>132308.51919275109</v>
      </c>
      <c r="C11" s="44">
        <v>0</v>
      </c>
      <c r="D11" s="44">
        <v>18410.273342237932</v>
      </c>
      <c r="E11" s="44">
        <v>0</v>
      </c>
      <c r="F11" s="44">
        <v>0</v>
      </c>
      <c r="G11" s="44">
        <v>150718.79253498904</v>
      </c>
      <c r="H11" s="44">
        <v>280869.52986366529</v>
      </c>
      <c r="I11" s="44">
        <v>0</v>
      </c>
      <c r="J11" s="44">
        <v>280869.52986366529</v>
      </c>
    </row>
    <row r="12" spans="1:10" x14ac:dyDescent="0.25">
      <c r="A12" s="2" t="s">
        <v>1</v>
      </c>
      <c r="B12" s="2">
        <v>22992.191000000003</v>
      </c>
      <c r="C12" s="2">
        <v>1596.6050000000002</v>
      </c>
      <c r="D12" s="2">
        <v>1249.4575915173461</v>
      </c>
      <c r="E12" s="2">
        <v>170.36799999999999</v>
      </c>
      <c r="F12" s="2">
        <v>657.072</v>
      </c>
      <c r="G12" s="2">
        <v>26665.693591517342</v>
      </c>
      <c r="H12" s="2">
        <v>20203.145149591557</v>
      </c>
      <c r="I12" s="2">
        <v>257.74299999999999</v>
      </c>
      <c r="J12" s="2">
        <v>20460.888149591552</v>
      </c>
    </row>
    <row r="13" spans="1:10" x14ac:dyDescent="0.25">
      <c r="A13" s="4" t="s">
        <v>71</v>
      </c>
      <c r="B13" s="2">
        <v>18412.653399999996</v>
      </c>
      <c r="C13" s="2">
        <v>9877.1720000000005</v>
      </c>
      <c r="D13" s="2">
        <v>1051.1039321324993</v>
      </c>
      <c r="E13" s="2">
        <v>140.78299999999999</v>
      </c>
      <c r="F13" s="2">
        <v>860.54200000000003</v>
      </c>
      <c r="G13" s="2">
        <v>30342.254332132496</v>
      </c>
      <c r="H13" s="2">
        <v>16833.392015683992</v>
      </c>
      <c r="I13" s="2">
        <v>163.30600000000001</v>
      </c>
      <c r="J13" s="2">
        <v>16990.649528963793</v>
      </c>
    </row>
    <row r="14" spans="1:10" x14ac:dyDescent="0.25">
      <c r="A14" s="4" t="s">
        <v>72</v>
      </c>
      <c r="B14" s="2">
        <f t="shared" ref="B14:J14" si="1">B11+B12+B13</f>
        <v>173713.36359275109</v>
      </c>
      <c r="C14" s="2">
        <f t="shared" si="1"/>
        <v>11473.777</v>
      </c>
      <c r="D14" s="2">
        <f t="shared" si="1"/>
        <v>20710.834865887777</v>
      </c>
      <c r="E14" s="2">
        <f t="shared" si="1"/>
        <v>311.15099999999995</v>
      </c>
      <c r="F14" s="2">
        <f t="shared" si="1"/>
        <v>1517.614</v>
      </c>
      <c r="G14" s="2">
        <f t="shared" si="1"/>
        <v>207726.74045863887</v>
      </c>
      <c r="H14" s="2">
        <f t="shared" si="1"/>
        <v>317906.06702894083</v>
      </c>
      <c r="I14" s="2">
        <f t="shared" si="1"/>
        <v>421.04899999999998</v>
      </c>
      <c r="J14" s="2">
        <f t="shared" si="1"/>
        <v>318321.06754222064</v>
      </c>
    </row>
    <row r="17" spans="1:10" x14ac:dyDescent="0.25">
      <c r="A17" s="32" t="s">
        <v>76</v>
      </c>
      <c r="B17" s="32"/>
      <c r="C17" s="32"/>
      <c r="D17" s="32"/>
      <c r="E17" s="32"/>
      <c r="F17" s="32"/>
      <c r="G17" s="32"/>
      <c r="H17" s="32"/>
      <c r="I17" s="32"/>
      <c r="J17" s="52">
        <v>2020</v>
      </c>
    </row>
    <row r="18" spans="1:10" x14ac:dyDescent="0.25">
      <c r="A18" s="51" t="s">
        <v>73</v>
      </c>
      <c r="B18" s="51" t="s">
        <v>47</v>
      </c>
      <c r="C18" s="51" t="s">
        <v>48</v>
      </c>
      <c r="D18" s="51" t="s">
        <v>49</v>
      </c>
      <c r="E18" s="51" t="s">
        <v>50</v>
      </c>
      <c r="F18" s="51" t="s">
        <v>51</v>
      </c>
      <c r="G18" s="51" t="s">
        <v>52</v>
      </c>
      <c r="H18" s="51" t="s">
        <v>53</v>
      </c>
      <c r="I18" s="51" t="s">
        <v>54</v>
      </c>
      <c r="J18" s="51" t="s">
        <v>55</v>
      </c>
    </row>
    <row r="19" spans="1:10" x14ac:dyDescent="0.25">
      <c r="A19" s="2" t="s">
        <v>3</v>
      </c>
      <c r="B19" s="44">
        <v>130614.06823218676</v>
      </c>
      <c r="C19" s="44">
        <v>0</v>
      </c>
      <c r="D19" s="44">
        <v>18649.179815424188</v>
      </c>
      <c r="E19" s="44">
        <v>0</v>
      </c>
      <c r="F19" s="44">
        <v>0</v>
      </c>
      <c r="G19" s="44">
        <v>149263.24804761098</v>
      </c>
      <c r="H19" s="44">
        <v>284312.22515303723</v>
      </c>
      <c r="I19" s="44">
        <v>0</v>
      </c>
      <c r="J19" s="44">
        <v>284312.22515303723</v>
      </c>
    </row>
    <row r="20" spans="1:10" x14ac:dyDescent="0.25">
      <c r="A20" s="2" t="s">
        <v>1</v>
      </c>
      <c r="B20" s="2">
        <v>18922.488000000001</v>
      </c>
      <c r="C20" s="2">
        <v>987.8370000000001</v>
      </c>
      <c r="D20" s="2">
        <v>1334.0786031231482</v>
      </c>
      <c r="E20" s="2">
        <v>188.62200000000001</v>
      </c>
      <c r="F20" s="2">
        <v>519.18099999999993</v>
      </c>
      <c r="G20" s="2">
        <v>21952.206603123144</v>
      </c>
      <c r="H20" s="2">
        <v>21599.353340188522</v>
      </c>
      <c r="I20" s="2">
        <v>285.358</v>
      </c>
      <c r="J20" s="2">
        <v>21884.711340188522</v>
      </c>
    </row>
    <row r="21" spans="1:10" x14ac:dyDescent="0.25">
      <c r="A21" s="4" t="s">
        <v>71</v>
      </c>
      <c r="B21" s="2">
        <v>16657.241400000003</v>
      </c>
      <c r="C21" s="2">
        <v>6746.523000000001</v>
      </c>
      <c r="D21" s="2">
        <v>1147.4672191859765</v>
      </c>
      <c r="E21" s="2">
        <v>140.75700000000001</v>
      </c>
      <c r="F21" s="2">
        <v>667.79399999999998</v>
      </c>
      <c r="G21" s="2">
        <v>25359.782619185979</v>
      </c>
      <c r="H21" s="2">
        <v>18329.758852813513</v>
      </c>
      <c r="I21" s="2">
        <v>157.48699999999999</v>
      </c>
      <c r="J21" s="2">
        <v>18481.197366093318</v>
      </c>
    </row>
    <row r="22" spans="1:10" x14ac:dyDescent="0.25">
      <c r="A22" s="4" t="s">
        <v>72</v>
      </c>
      <c r="B22" s="2">
        <f t="shared" ref="B22:J22" si="2">B19+B20+B21</f>
        <v>166193.79763218676</v>
      </c>
      <c r="C22" s="2">
        <f t="shared" si="2"/>
        <v>7734.3600000000015</v>
      </c>
      <c r="D22" s="2">
        <f t="shared" si="2"/>
        <v>21130.725637733311</v>
      </c>
      <c r="E22" s="2">
        <f t="shared" si="2"/>
        <v>329.37900000000002</v>
      </c>
      <c r="F22" s="2">
        <f t="shared" si="2"/>
        <v>1186.9749999999999</v>
      </c>
      <c r="G22" s="2">
        <f t="shared" si="2"/>
        <v>196575.23726992009</v>
      </c>
      <c r="H22" s="2">
        <f t="shared" si="2"/>
        <v>324241.33734603925</v>
      </c>
      <c r="I22" s="2">
        <f t="shared" si="2"/>
        <v>442.84500000000003</v>
      </c>
      <c r="J22" s="2">
        <f t="shared" si="2"/>
        <v>324678.13385931909</v>
      </c>
    </row>
    <row r="25" spans="1:10" x14ac:dyDescent="0.25">
      <c r="A25" s="32" t="s">
        <v>77</v>
      </c>
      <c r="B25" s="32"/>
      <c r="C25" s="32"/>
      <c r="D25" s="32"/>
      <c r="E25" s="32"/>
      <c r="F25" s="32"/>
      <c r="G25" s="32"/>
      <c r="H25" s="32"/>
      <c r="I25" s="32"/>
      <c r="J25" s="52">
        <v>2020</v>
      </c>
    </row>
    <row r="26" spans="1:10" x14ac:dyDescent="0.25">
      <c r="A26" s="51" t="s">
        <v>73</v>
      </c>
      <c r="B26" s="51" t="s">
        <v>47</v>
      </c>
      <c r="C26" s="51" t="s">
        <v>48</v>
      </c>
      <c r="D26" s="51" t="s">
        <v>49</v>
      </c>
      <c r="E26" s="51" t="s">
        <v>50</v>
      </c>
      <c r="F26" s="51" t="s">
        <v>51</v>
      </c>
      <c r="G26" s="51" t="s">
        <v>52</v>
      </c>
      <c r="H26" s="51" t="s">
        <v>53</v>
      </c>
      <c r="I26" s="51" t="s">
        <v>54</v>
      </c>
      <c r="J26" s="51" t="s">
        <v>55</v>
      </c>
    </row>
    <row r="27" spans="1:10" x14ac:dyDescent="0.25">
      <c r="A27" s="2" t="s">
        <v>3</v>
      </c>
      <c r="B27" s="44">
        <v>126099.75905100397</v>
      </c>
      <c r="C27" s="44">
        <v>0</v>
      </c>
      <c r="D27" s="44">
        <v>18569.544324362108</v>
      </c>
      <c r="E27" s="44">
        <v>0</v>
      </c>
      <c r="F27" s="44">
        <v>0</v>
      </c>
      <c r="G27" s="44">
        <v>144669.30337536606</v>
      </c>
      <c r="H27" s="44">
        <v>283164.66005657992</v>
      </c>
      <c r="I27" s="44">
        <v>0</v>
      </c>
      <c r="J27" s="44">
        <v>283164.66005657992</v>
      </c>
    </row>
    <row r="28" spans="1:10" x14ac:dyDescent="0.25">
      <c r="A28" s="2" t="s">
        <v>1</v>
      </c>
      <c r="B28" s="2">
        <v>15574.12</v>
      </c>
      <c r="C28" s="2">
        <v>900.08600000000013</v>
      </c>
      <c r="D28" s="2">
        <v>1305.3858311971294</v>
      </c>
      <c r="E28" s="2">
        <v>182.53700000000001</v>
      </c>
      <c r="F28" s="2">
        <v>396.81899999999996</v>
      </c>
      <c r="G28" s="2">
        <v>18358.947831197129</v>
      </c>
      <c r="H28" s="2">
        <v>21133.599609989535</v>
      </c>
      <c r="I28" s="2">
        <v>276.15300000000002</v>
      </c>
      <c r="J28" s="2">
        <v>21409.752609989533</v>
      </c>
    </row>
    <row r="29" spans="1:10" x14ac:dyDescent="0.25">
      <c r="A29" s="4" t="s">
        <v>71</v>
      </c>
      <c r="B29" s="2">
        <v>13397.08913</v>
      </c>
      <c r="C29" s="2">
        <v>5462.6689999999999</v>
      </c>
      <c r="D29" s="2">
        <v>1115.435204025445</v>
      </c>
      <c r="E29" s="2">
        <v>154.78</v>
      </c>
      <c r="F29" s="2">
        <v>453.99800000000005</v>
      </c>
      <c r="G29" s="2">
        <v>20583.971334025446</v>
      </c>
      <c r="H29" s="2">
        <v>17830.621334546217</v>
      </c>
      <c r="I29" s="2">
        <v>181.054</v>
      </c>
      <c r="J29" s="2">
        <v>18005.626847826017</v>
      </c>
    </row>
    <row r="30" spans="1:10" x14ac:dyDescent="0.25">
      <c r="A30" s="4" t="s">
        <v>72</v>
      </c>
      <c r="B30" s="2">
        <f t="shared" ref="B30:J30" si="3">B27+B28+B29</f>
        <v>155070.96818100399</v>
      </c>
      <c r="C30" s="2">
        <f t="shared" si="3"/>
        <v>6362.7550000000001</v>
      </c>
      <c r="D30" s="2">
        <f t="shared" si="3"/>
        <v>20990.365359584684</v>
      </c>
      <c r="E30" s="2">
        <f t="shared" si="3"/>
        <v>337.31700000000001</v>
      </c>
      <c r="F30" s="2">
        <f t="shared" si="3"/>
        <v>850.81700000000001</v>
      </c>
      <c r="G30" s="2">
        <f t="shared" si="3"/>
        <v>183612.22254058861</v>
      </c>
      <c r="H30" s="2">
        <f t="shared" si="3"/>
        <v>322128.88100111566</v>
      </c>
      <c r="I30" s="2">
        <f t="shared" si="3"/>
        <v>457.20699999999999</v>
      </c>
      <c r="J30" s="2">
        <f t="shared" si="3"/>
        <v>322580.03951439547</v>
      </c>
    </row>
    <row r="33" spans="1:10" x14ac:dyDescent="0.25">
      <c r="A33" s="52" t="s">
        <v>0</v>
      </c>
      <c r="B33" s="52"/>
      <c r="C33" s="52"/>
      <c r="D33" s="52"/>
      <c r="E33" s="52"/>
      <c r="F33" s="52"/>
      <c r="G33" s="52"/>
      <c r="H33" s="52"/>
      <c r="I33" s="52"/>
      <c r="J33" s="52">
        <v>2020</v>
      </c>
    </row>
    <row r="34" spans="1:10" x14ac:dyDescent="0.25">
      <c r="A34" s="51" t="s">
        <v>73</v>
      </c>
      <c r="B34" s="51" t="s">
        <v>47</v>
      </c>
      <c r="C34" s="51" t="s">
        <v>48</v>
      </c>
      <c r="D34" s="51" t="s">
        <v>49</v>
      </c>
      <c r="E34" s="51" t="s">
        <v>50</v>
      </c>
      <c r="F34" s="51" t="s">
        <v>51</v>
      </c>
      <c r="G34" s="51" t="s">
        <v>52</v>
      </c>
      <c r="H34" s="51" t="s">
        <v>53</v>
      </c>
      <c r="I34" s="51" t="s">
        <v>54</v>
      </c>
      <c r="J34" s="51" t="s">
        <v>55</v>
      </c>
    </row>
    <row r="35" spans="1:10" x14ac:dyDescent="0.25">
      <c r="A35" s="2" t="s">
        <v>3</v>
      </c>
      <c r="B35" s="44">
        <v>0</v>
      </c>
      <c r="C35" s="44">
        <v>0</v>
      </c>
      <c r="D35" s="44">
        <v>18111.805019779025</v>
      </c>
      <c r="E35" s="44">
        <v>0</v>
      </c>
      <c r="F35" s="44">
        <v>0</v>
      </c>
      <c r="G35" s="44">
        <v>18111.805019779025</v>
      </c>
      <c r="H35" s="44">
        <v>276001.48805626301</v>
      </c>
      <c r="I35" s="44">
        <v>0</v>
      </c>
      <c r="J35" s="44">
        <v>275388.22459538298</v>
      </c>
    </row>
    <row r="36" spans="1:10" x14ac:dyDescent="0.25">
      <c r="A36" s="2" t="s">
        <v>1</v>
      </c>
      <c r="B36" s="2"/>
      <c r="C36" s="2"/>
      <c r="D36" s="2">
        <v>1303.9163984217023</v>
      </c>
      <c r="E36" s="2">
        <v>188.62200000000001</v>
      </c>
      <c r="F36" s="2">
        <v>0</v>
      </c>
      <c r="G36" s="2">
        <v>1492.5383984217024</v>
      </c>
      <c r="H36" s="2">
        <v>21114.967803863794</v>
      </c>
      <c r="I36" s="2">
        <v>285.358</v>
      </c>
      <c r="J36" s="2">
        <v>21596.318850365315</v>
      </c>
    </row>
    <row r="37" spans="1:10" x14ac:dyDescent="0.25">
      <c r="A37" s="4" t="s">
        <v>71</v>
      </c>
      <c r="B37" s="2"/>
      <c r="C37" s="2"/>
      <c r="D37" s="2">
        <v>1181.1705166055608</v>
      </c>
      <c r="E37" s="2">
        <v>133.69</v>
      </c>
      <c r="F37" s="2"/>
      <c r="G37" s="2">
        <v>1314.8605166055609</v>
      </c>
      <c r="H37" s="2">
        <v>18769.670260539388</v>
      </c>
      <c r="I37" s="2">
        <v>146.58199999999999</v>
      </c>
      <c r="J37" s="2">
        <v>18906.136466243708</v>
      </c>
    </row>
    <row r="38" spans="1:10" x14ac:dyDescent="0.25">
      <c r="A38" s="4" t="s">
        <v>72</v>
      </c>
      <c r="B38" s="2">
        <f t="shared" ref="B38:J38" si="4">B35+B36+B37</f>
        <v>0</v>
      </c>
      <c r="C38" s="2">
        <f t="shared" si="4"/>
        <v>0</v>
      </c>
      <c r="D38" s="2">
        <f t="shared" si="4"/>
        <v>20596.891934806288</v>
      </c>
      <c r="E38" s="2">
        <f t="shared" si="4"/>
        <v>322.31200000000001</v>
      </c>
      <c r="F38" s="2">
        <f t="shared" si="4"/>
        <v>0</v>
      </c>
      <c r="G38" s="2">
        <f t="shared" si="4"/>
        <v>20919.203934806286</v>
      </c>
      <c r="H38" s="2">
        <f t="shared" si="4"/>
        <v>315886.12612066622</v>
      </c>
      <c r="I38" s="2">
        <f t="shared" si="4"/>
        <v>431.94</v>
      </c>
      <c r="J38" s="2">
        <f t="shared" si="4"/>
        <v>315890.67991199199</v>
      </c>
    </row>
    <row r="41" spans="1:10" x14ac:dyDescent="0.25">
      <c r="A41" s="52" t="s">
        <v>78</v>
      </c>
      <c r="B41" s="52"/>
      <c r="C41" s="52"/>
      <c r="D41" s="52"/>
      <c r="E41" s="52"/>
      <c r="F41" s="52"/>
      <c r="G41" s="52"/>
      <c r="H41" s="52"/>
      <c r="I41" s="52"/>
      <c r="J41" s="52">
        <v>2020</v>
      </c>
    </row>
    <row r="42" spans="1:10" x14ac:dyDescent="0.25">
      <c r="A42" s="51" t="s">
        <v>73</v>
      </c>
      <c r="B42" s="51" t="s">
        <v>47</v>
      </c>
      <c r="C42" s="51" t="s">
        <v>48</v>
      </c>
      <c r="D42" s="51" t="s">
        <v>49</v>
      </c>
      <c r="E42" s="51" t="s">
        <v>50</v>
      </c>
      <c r="F42" s="51" t="s">
        <v>51</v>
      </c>
      <c r="G42" s="51" t="s">
        <v>52</v>
      </c>
      <c r="H42" s="51" t="s">
        <v>53</v>
      </c>
      <c r="I42" s="51" t="s">
        <v>54</v>
      </c>
      <c r="J42" s="51" t="s">
        <v>55</v>
      </c>
    </row>
    <row r="43" spans="1:10" x14ac:dyDescent="0.25">
      <c r="A43" s="2" t="s">
        <v>3</v>
      </c>
      <c r="B43" s="44">
        <v>0</v>
      </c>
      <c r="C43" s="44">
        <v>0</v>
      </c>
      <c r="D43" s="44">
        <v>14418.190610039452</v>
      </c>
      <c r="E43" s="44">
        <v>0</v>
      </c>
      <c r="F43" s="44">
        <v>0</v>
      </c>
      <c r="G43" s="44">
        <v>14418.190610039452</v>
      </c>
      <c r="H43" s="44">
        <v>219119.8271324987</v>
      </c>
      <c r="I43" s="44">
        <v>0</v>
      </c>
      <c r="J43" s="44">
        <v>219794.41693946664</v>
      </c>
    </row>
    <row r="44" spans="1:10" x14ac:dyDescent="0.25">
      <c r="A44" s="2" t="s">
        <v>1</v>
      </c>
      <c r="B44" s="2"/>
      <c r="C44" s="2"/>
      <c r="D44" s="2">
        <v>977.66798949023882</v>
      </c>
      <c r="E44" s="2">
        <v>93.087000000000003</v>
      </c>
      <c r="F44" s="2"/>
      <c r="G44" s="2">
        <v>1070.7549894902388</v>
      </c>
      <c r="H44" s="2">
        <v>15866.429520189433</v>
      </c>
      <c r="I44" s="2">
        <v>276.15300000000002</v>
      </c>
      <c r="J44" s="2">
        <v>16142.582520189433</v>
      </c>
    </row>
    <row r="45" spans="1:10" x14ac:dyDescent="0.25">
      <c r="A45" s="4" t="s">
        <v>71</v>
      </c>
      <c r="B45" s="2"/>
      <c r="C45" s="2"/>
      <c r="D45" s="2">
        <v>976.72843620460878</v>
      </c>
      <c r="E45" s="2">
        <v>248.16590300000001</v>
      </c>
      <c r="F45" s="2"/>
      <c r="G45" s="2">
        <v>1224.894339204609</v>
      </c>
      <c r="H45" s="2">
        <v>15633.592786281022</v>
      </c>
      <c r="I45" s="2">
        <v>89.131</v>
      </c>
      <c r="J45" s="2">
        <v>15720.154196752164</v>
      </c>
    </row>
    <row r="46" spans="1:10" x14ac:dyDescent="0.25">
      <c r="A46" s="4" t="s">
        <v>72</v>
      </c>
      <c r="B46" s="2">
        <f t="shared" ref="B46:J46" si="5">B43+B44+B45</f>
        <v>0</v>
      </c>
      <c r="C46" s="2">
        <f t="shared" si="5"/>
        <v>0</v>
      </c>
      <c r="D46" s="2">
        <f t="shared" si="5"/>
        <v>16372.587035734299</v>
      </c>
      <c r="E46" s="2">
        <f t="shared" si="5"/>
        <v>341.252903</v>
      </c>
      <c r="F46" s="2">
        <f t="shared" si="5"/>
        <v>0</v>
      </c>
      <c r="G46" s="2">
        <f t="shared" si="5"/>
        <v>16713.839938734298</v>
      </c>
      <c r="H46" s="2">
        <f t="shared" si="5"/>
        <v>250619.84943896916</v>
      </c>
      <c r="I46" s="2">
        <f t="shared" si="5"/>
        <v>365.28399999999999</v>
      </c>
      <c r="J46" s="2">
        <f t="shared" si="5"/>
        <v>251657.15365640825</v>
      </c>
    </row>
    <row r="49" spans="1:10" x14ac:dyDescent="0.25">
      <c r="A49" s="52" t="s">
        <v>79</v>
      </c>
      <c r="B49" s="52"/>
      <c r="C49" s="52"/>
      <c r="D49" s="52"/>
      <c r="E49" s="52"/>
      <c r="F49" s="52"/>
      <c r="G49" s="52"/>
      <c r="H49" s="52"/>
      <c r="I49" s="52"/>
      <c r="J49" s="52">
        <v>2020</v>
      </c>
    </row>
    <row r="50" spans="1:10" x14ac:dyDescent="0.25">
      <c r="A50" s="51" t="s">
        <v>73</v>
      </c>
      <c r="B50" s="51" t="s">
        <v>47</v>
      </c>
      <c r="C50" s="51" t="s">
        <v>48</v>
      </c>
      <c r="D50" s="51" t="s">
        <v>49</v>
      </c>
      <c r="E50" s="51" t="s">
        <v>50</v>
      </c>
      <c r="F50" s="51" t="s">
        <v>51</v>
      </c>
      <c r="G50" s="51" t="s">
        <v>52</v>
      </c>
      <c r="H50" s="51" t="s">
        <v>53</v>
      </c>
      <c r="I50" s="51" t="s">
        <v>54</v>
      </c>
      <c r="J50" s="51" t="s">
        <v>55</v>
      </c>
    </row>
    <row r="51" spans="1:10" x14ac:dyDescent="0.25">
      <c r="A51" s="2" t="s">
        <v>3</v>
      </c>
      <c r="B51" s="44">
        <v>0</v>
      </c>
      <c r="C51" s="44">
        <v>0</v>
      </c>
      <c r="D51" s="44">
        <v>14418.988642509152</v>
      </c>
      <c r="E51" s="44">
        <v>0</v>
      </c>
      <c r="F51" s="44">
        <v>0</v>
      </c>
      <c r="G51" s="44">
        <v>14418.988642509152</v>
      </c>
      <c r="H51" s="44">
        <v>220083.45244072133</v>
      </c>
      <c r="I51" s="44">
        <v>0</v>
      </c>
      <c r="J51" s="44">
        <v>220083.45244072133</v>
      </c>
    </row>
    <row r="52" spans="1:10" x14ac:dyDescent="0.25">
      <c r="A52" s="2" t="s">
        <v>1</v>
      </c>
      <c r="B52" s="2"/>
      <c r="C52" s="2"/>
      <c r="D52" s="2">
        <v>960.78901211828406</v>
      </c>
      <c r="E52" s="2">
        <v>188.62200000000001</v>
      </c>
      <c r="F52" s="2"/>
      <c r="G52" s="2">
        <v>1149.4110121182841</v>
      </c>
      <c r="H52" s="2">
        <v>15550.601084544262</v>
      </c>
      <c r="I52" s="2">
        <v>140.82900000000001</v>
      </c>
      <c r="J52" s="2">
        <v>15691.430084544263</v>
      </c>
    </row>
    <row r="53" spans="1:10" x14ac:dyDescent="0.25">
      <c r="A53" s="4" t="s">
        <v>71</v>
      </c>
      <c r="B53" s="2"/>
      <c r="C53" s="2"/>
      <c r="D53" s="2">
        <v>841.79504177189528</v>
      </c>
      <c r="E53" s="2">
        <v>95.213999999999999</v>
      </c>
      <c r="F53" s="2"/>
      <c r="G53" s="2">
        <v>937.00904177189534</v>
      </c>
      <c r="H53" s="2">
        <v>13369.207556639516</v>
      </c>
      <c r="I53" s="2">
        <v>192.155</v>
      </c>
      <c r="J53" s="2">
        <v>13557.983828232891</v>
      </c>
    </row>
    <row r="54" spans="1:10" x14ac:dyDescent="0.25">
      <c r="A54" s="4" t="s">
        <v>72</v>
      </c>
      <c r="B54" s="2">
        <f t="shared" ref="B54:J54" si="6">B51+B52+B53</f>
        <v>0</v>
      </c>
      <c r="C54" s="2">
        <f t="shared" si="6"/>
        <v>0</v>
      </c>
      <c r="D54" s="2">
        <f t="shared" si="6"/>
        <v>16221.572696399331</v>
      </c>
      <c r="E54" s="2">
        <f t="shared" si="6"/>
        <v>283.83600000000001</v>
      </c>
      <c r="F54" s="2">
        <f t="shared" si="6"/>
        <v>0</v>
      </c>
      <c r="G54" s="2">
        <f t="shared" si="6"/>
        <v>16505.408696399332</v>
      </c>
      <c r="H54" s="2">
        <f t="shared" si="6"/>
        <v>249003.2610819051</v>
      </c>
      <c r="I54" s="2">
        <f t="shared" si="6"/>
        <v>332.98400000000004</v>
      </c>
      <c r="J54" s="2">
        <f t="shared" si="6"/>
        <v>249332.86635349848</v>
      </c>
    </row>
    <row r="57" spans="1:10" x14ac:dyDescent="0.25">
      <c r="A57" s="52" t="s">
        <v>80</v>
      </c>
      <c r="B57" s="52"/>
      <c r="C57" s="52"/>
      <c r="D57" s="52"/>
      <c r="E57" s="52"/>
      <c r="F57" s="52"/>
      <c r="G57" s="52"/>
      <c r="H57" s="52"/>
      <c r="I57" s="52"/>
      <c r="J57" s="52">
        <v>2020</v>
      </c>
    </row>
    <row r="58" spans="1:10" x14ac:dyDescent="0.25">
      <c r="A58" s="51" t="s">
        <v>73</v>
      </c>
      <c r="B58" s="51" t="s">
        <v>47</v>
      </c>
      <c r="C58" s="51" t="s">
        <v>48</v>
      </c>
      <c r="D58" s="51" t="s">
        <v>49</v>
      </c>
      <c r="E58" s="51" t="s">
        <v>50</v>
      </c>
      <c r="F58" s="51" t="s">
        <v>51</v>
      </c>
      <c r="G58" s="51" t="s">
        <v>52</v>
      </c>
      <c r="H58" s="51" t="s">
        <v>53</v>
      </c>
      <c r="I58" s="51" t="s">
        <v>54</v>
      </c>
      <c r="J58" s="51" t="s">
        <v>55</v>
      </c>
    </row>
    <row r="59" spans="1:10" x14ac:dyDescent="0.25">
      <c r="A59" s="2" t="s">
        <v>3</v>
      </c>
      <c r="B59" s="44">
        <v>0</v>
      </c>
      <c r="C59" s="44">
        <v>0</v>
      </c>
      <c r="D59" s="44">
        <v>17936.400652083863</v>
      </c>
      <c r="E59" s="44">
        <v>0</v>
      </c>
      <c r="F59" s="44">
        <v>0</v>
      </c>
      <c r="G59" s="44">
        <v>17936.400652083863</v>
      </c>
      <c r="H59" s="44">
        <v>272668.77676594048</v>
      </c>
      <c r="I59" s="44">
        <v>0</v>
      </c>
      <c r="J59" s="44">
        <v>272668.77676594048</v>
      </c>
    </row>
    <row r="60" spans="1:10" x14ac:dyDescent="0.25">
      <c r="A60" s="2" t="s">
        <v>1</v>
      </c>
      <c r="B60" s="2"/>
      <c r="C60" s="2"/>
      <c r="D60" s="2">
        <v>1177.9227760864164</v>
      </c>
      <c r="E60" s="2">
        <v>188.62200000000001</v>
      </c>
      <c r="F60" s="2"/>
      <c r="G60" s="2">
        <v>1366.5447760864167</v>
      </c>
      <c r="H60" s="2">
        <v>19075.704777804385</v>
      </c>
      <c r="I60" s="2">
        <v>285.358</v>
      </c>
      <c r="J60" s="2">
        <v>19361.062777804385</v>
      </c>
    </row>
    <row r="61" spans="1:10" x14ac:dyDescent="0.25">
      <c r="A61" s="4" t="s">
        <v>71</v>
      </c>
      <c r="B61" s="2"/>
      <c r="C61" s="2"/>
      <c r="D61" s="2">
        <v>1131.4127399998019</v>
      </c>
      <c r="E61" s="2">
        <v>160.89599999999999</v>
      </c>
      <c r="F61" s="2"/>
      <c r="G61" s="2">
        <v>1292.3087399998021</v>
      </c>
      <c r="H61" s="2">
        <v>18010.97152183162</v>
      </c>
      <c r="I61" s="2">
        <v>338.99299999999999</v>
      </c>
      <c r="J61" s="2">
        <v>18343.289104907595</v>
      </c>
    </row>
    <row r="62" spans="1:10" x14ac:dyDescent="0.25">
      <c r="A62" s="4" t="s">
        <v>72</v>
      </c>
      <c r="B62" s="2">
        <f t="shared" ref="B62:J62" si="7">B59+B60+B61</f>
        <v>0</v>
      </c>
      <c r="C62" s="2">
        <f t="shared" si="7"/>
        <v>0</v>
      </c>
      <c r="D62" s="2">
        <f t="shared" si="7"/>
        <v>20245.736168170082</v>
      </c>
      <c r="E62" s="2">
        <f t="shared" si="7"/>
        <v>349.51800000000003</v>
      </c>
      <c r="F62" s="2">
        <f t="shared" si="7"/>
        <v>0</v>
      </c>
      <c r="G62" s="2">
        <f t="shared" si="7"/>
        <v>20595.254168170082</v>
      </c>
      <c r="H62" s="2">
        <f t="shared" si="7"/>
        <v>309755.4530655765</v>
      </c>
      <c r="I62" s="2">
        <f t="shared" si="7"/>
        <v>624.351</v>
      </c>
      <c r="J62" s="2">
        <f t="shared" si="7"/>
        <v>310373.12864865246</v>
      </c>
    </row>
    <row r="65" spans="1:10" x14ac:dyDescent="0.25">
      <c r="A65" s="52" t="s">
        <v>81</v>
      </c>
      <c r="B65" s="52"/>
      <c r="C65" s="52"/>
      <c r="D65" s="52"/>
      <c r="E65" s="52"/>
      <c r="F65" s="52"/>
      <c r="G65" s="52"/>
      <c r="H65" s="52"/>
      <c r="I65" s="52"/>
      <c r="J65" s="52">
        <v>2020</v>
      </c>
    </row>
    <row r="66" spans="1:10" x14ac:dyDescent="0.25">
      <c r="A66" s="51" t="s">
        <v>73</v>
      </c>
      <c r="B66" s="51" t="s">
        <v>47</v>
      </c>
      <c r="C66" s="51" t="s">
        <v>48</v>
      </c>
      <c r="D66" s="51" t="s">
        <v>49</v>
      </c>
      <c r="E66" s="51" t="s">
        <v>50</v>
      </c>
      <c r="F66" s="51" t="s">
        <v>51</v>
      </c>
      <c r="G66" s="51" t="s">
        <v>52</v>
      </c>
      <c r="H66" s="51" t="s">
        <v>53</v>
      </c>
      <c r="I66" s="51" t="s">
        <v>54</v>
      </c>
      <c r="J66" s="51" t="s">
        <v>55</v>
      </c>
    </row>
    <row r="67" spans="1:10" x14ac:dyDescent="0.25">
      <c r="A67" s="2" t="s">
        <v>3</v>
      </c>
      <c r="B67" s="44">
        <v>0</v>
      </c>
      <c r="C67" s="44">
        <v>0</v>
      </c>
      <c r="D67" s="44">
        <v>18854.555614362107</v>
      </c>
      <c r="E67" s="44">
        <v>0</v>
      </c>
      <c r="F67" s="44">
        <v>0</v>
      </c>
      <c r="G67" s="44">
        <v>18854.555614362107</v>
      </c>
      <c r="H67" s="44">
        <v>287102.47672324657</v>
      </c>
      <c r="I67" s="44">
        <v>0</v>
      </c>
      <c r="J67" s="44">
        <v>287102.47672324657</v>
      </c>
    </row>
    <row r="68" spans="1:10" x14ac:dyDescent="0.25">
      <c r="A68" s="2" t="s">
        <v>1</v>
      </c>
      <c r="B68" s="2"/>
      <c r="C68" s="2"/>
      <c r="D68" s="2">
        <v>1276.2720953580199</v>
      </c>
      <c r="E68" s="2">
        <v>182.53700000000001</v>
      </c>
      <c r="F68" s="2">
        <v>0</v>
      </c>
      <c r="G68" s="2">
        <v>1458.8090953580199</v>
      </c>
      <c r="H68" s="2">
        <v>20668.877511777995</v>
      </c>
      <c r="I68" s="2">
        <v>276.15300000000002</v>
      </c>
      <c r="J68" s="2">
        <v>20945.030511777994</v>
      </c>
    </row>
    <row r="69" spans="1:10" x14ac:dyDescent="0.25">
      <c r="A69" s="4" t="s">
        <v>71</v>
      </c>
      <c r="B69" s="2">
        <v>0</v>
      </c>
      <c r="C69" s="2"/>
      <c r="D69" s="2">
        <v>1157.8838497704967</v>
      </c>
      <c r="E69" s="2">
        <v>138.48779999999999</v>
      </c>
      <c r="F69" s="2"/>
      <c r="G69" s="2">
        <v>1296.371649770497</v>
      </c>
      <c r="H69" s="2">
        <v>18400.651072821111</v>
      </c>
      <c r="I69" s="2">
        <v>169.40480000000002</v>
      </c>
      <c r="J69" s="2">
        <v>18563.380455897084</v>
      </c>
    </row>
    <row r="70" spans="1:10" x14ac:dyDescent="0.25">
      <c r="A70" s="4" t="s">
        <v>72</v>
      </c>
      <c r="B70" s="2">
        <f t="shared" ref="B70:J70" si="8">B67+B68+B69</f>
        <v>0</v>
      </c>
      <c r="C70" s="2">
        <f t="shared" si="8"/>
        <v>0</v>
      </c>
      <c r="D70" s="2">
        <f t="shared" si="8"/>
        <v>21288.711559490624</v>
      </c>
      <c r="E70" s="2">
        <f t="shared" si="8"/>
        <v>321.02480000000003</v>
      </c>
      <c r="F70" s="2">
        <f t="shared" si="8"/>
        <v>0</v>
      </c>
      <c r="G70" s="2">
        <f t="shared" si="8"/>
        <v>21609.736359490624</v>
      </c>
      <c r="H70" s="2">
        <f t="shared" si="8"/>
        <v>326172.00530784565</v>
      </c>
      <c r="I70" s="2">
        <f t="shared" si="8"/>
        <v>445.55780000000004</v>
      </c>
      <c r="J70" s="2">
        <f t="shared" si="8"/>
        <v>326610.88769092166</v>
      </c>
    </row>
    <row r="73" spans="1:10" x14ac:dyDescent="0.25">
      <c r="A73" s="52" t="s">
        <v>82</v>
      </c>
      <c r="B73" s="52"/>
      <c r="C73" s="52"/>
      <c r="D73" s="52"/>
      <c r="E73" s="52"/>
      <c r="F73" s="52"/>
      <c r="G73" s="52"/>
      <c r="H73" s="52"/>
      <c r="I73" s="52"/>
      <c r="J73" s="52">
        <v>2020</v>
      </c>
    </row>
    <row r="74" spans="1:10" x14ac:dyDescent="0.25">
      <c r="A74" s="51" t="s">
        <v>73</v>
      </c>
      <c r="B74" s="51" t="s">
        <v>47</v>
      </c>
      <c r="C74" s="51" t="s">
        <v>48</v>
      </c>
      <c r="D74" s="51" t="s">
        <v>49</v>
      </c>
      <c r="E74" s="51" t="s">
        <v>50</v>
      </c>
      <c r="F74" s="51" t="s">
        <v>51</v>
      </c>
      <c r="G74" s="51" t="s">
        <v>52</v>
      </c>
      <c r="H74" s="51" t="s">
        <v>53</v>
      </c>
      <c r="I74" s="51" t="s">
        <v>54</v>
      </c>
      <c r="J74" s="51" t="s">
        <v>55</v>
      </c>
    </row>
    <row r="75" spans="1:10" x14ac:dyDescent="0.25">
      <c r="A75" s="2" t="s">
        <v>3</v>
      </c>
      <c r="B75" s="44">
        <v>126620.22603483399</v>
      </c>
      <c r="C75" s="44">
        <v>0</v>
      </c>
      <c r="D75" s="44">
        <v>18649.179815424188</v>
      </c>
      <c r="E75" s="44">
        <v>0</v>
      </c>
      <c r="F75" s="44">
        <v>0</v>
      </c>
      <c r="G75" s="44">
        <v>145269.40585025819</v>
      </c>
      <c r="H75" s="44">
        <v>284312.22515303723</v>
      </c>
      <c r="I75" s="44">
        <v>0</v>
      </c>
      <c r="J75" s="44">
        <v>284312.22515303723</v>
      </c>
    </row>
    <row r="76" spans="1:10" x14ac:dyDescent="0.25">
      <c r="A76" s="2" t="s">
        <v>1</v>
      </c>
      <c r="B76" s="2">
        <v>13308.017698000001</v>
      </c>
      <c r="C76" s="2">
        <v>690.124819</v>
      </c>
      <c r="D76" s="2">
        <v>1334.0399963431482</v>
      </c>
      <c r="E76" s="2">
        <v>188.62200000000001</v>
      </c>
      <c r="F76" s="2">
        <v>329.17833399999995</v>
      </c>
      <c r="G76" s="2">
        <v>15849.98284734315</v>
      </c>
      <c r="H76" s="2">
        <v>21598.733340188519</v>
      </c>
      <c r="I76" s="2">
        <v>285.358</v>
      </c>
      <c r="J76" s="2">
        <v>21884.091340188519</v>
      </c>
    </row>
    <row r="77" spans="1:10" x14ac:dyDescent="0.25">
      <c r="A77" s="4" t="s">
        <v>71</v>
      </c>
      <c r="B77" s="2">
        <v>11748.042153</v>
      </c>
      <c r="C77" s="2">
        <v>3629.7839039999999</v>
      </c>
      <c r="D77" s="2">
        <v>1147.5097007668505</v>
      </c>
      <c r="E77" s="2">
        <v>131.666</v>
      </c>
      <c r="F77" s="2">
        <v>346.77003999999999</v>
      </c>
      <c r="G77" s="2">
        <v>17003.771797766847</v>
      </c>
      <c r="H77" s="2">
        <v>18330.144783017346</v>
      </c>
      <c r="I77" s="2">
        <v>143.45699999999999</v>
      </c>
      <c r="J77" s="2">
        <v>18466.926366093321</v>
      </c>
    </row>
    <row r="78" spans="1:10" x14ac:dyDescent="0.25">
      <c r="A78" s="4" t="s">
        <v>72</v>
      </c>
      <c r="B78" s="2">
        <f t="shared" ref="B78:J78" si="9">B75+B76+B77</f>
        <v>151676.28588583399</v>
      </c>
      <c r="C78" s="2">
        <f t="shared" si="9"/>
        <v>4319.9087229999996</v>
      </c>
      <c r="D78" s="2">
        <f t="shared" si="9"/>
        <v>21130.729512534188</v>
      </c>
      <c r="E78" s="2">
        <f t="shared" si="9"/>
        <v>320.28800000000001</v>
      </c>
      <c r="F78" s="2">
        <f t="shared" si="9"/>
        <v>675.94837399999994</v>
      </c>
      <c r="G78" s="2">
        <f t="shared" si="9"/>
        <v>178123.16049536818</v>
      </c>
      <c r="H78" s="2">
        <f t="shared" si="9"/>
        <v>324241.10327624308</v>
      </c>
      <c r="I78" s="2">
        <f t="shared" si="9"/>
        <v>428.815</v>
      </c>
      <c r="J78" s="2">
        <f t="shared" si="9"/>
        <v>324663.24285931909</v>
      </c>
    </row>
    <row r="81" spans="1:10" x14ac:dyDescent="0.25">
      <c r="A81" s="52" t="s">
        <v>83</v>
      </c>
      <c r="B81" s="52"/>
      <c r="C81" s="52"/>
      <c r="D81" s="52"/>
      <c r="E81" s="52"/>
      <c r="F81" s="52"/>
      <c r="G81" s="52"/>
      <c r="H81" s="52"/>
      <c r="I81" s="52"/>
      <c r="J81" s="52">
        <v>2020</v>
      </c>
    </row>
    <row r="82" spans="1:10" x14ac:dyDescent="0.25">
      <c r="A82" s="51" t="s">
        <v>73</v>
      </c>
      <c r="B82" s="51" t="s">
        <v>47</v>
      </c>
      <c r="C82" s="51" t="s">
        <v>48</v>
      </c>
      <c r="D82" s="51" t="s">
        <v>49</v>
      </c>
      <c r="E82" s="51" t="s">
        <v>50</v>
      </c>
      <c r="F82" s="51" t="s">
        <v>51</v>
      </c>
      <c r="G82" s="51" t="s">
        <v>52</v>
      </c>
      <c r="H82" s="51" t="s">
        <v>53</v>
      </c>
      <c r="I82" s="51" t="s">
        <v>54</v>
      </c>
      <c r="J82" s="51" t="s">
        <v>55</v>
      </c>
    </row>
    <row r="83" spans="1:10" x14ac:dyDescent="0.25">
      <c r="A83" s="2" t="s">
        <v>3</v>
      </c>
      <c r="B83" s="44">
        <v>129633.76014080011</v>
      </c>
      <c r="C83" s="44">
        <v>0</v>
      </c>
      <c r="D83" s="44">
        <v>18569.544324362108</v>
      </c>
      <c r="E83" s="44">
        <v>0</v>
      </c>
      <c r="F83" s="44">
        <v>0</v>
      </c>
      <c r="G83" s="44">
        <v>148203.30446516216</v>
      </c>
      <c r="H83" s="44">
        <v>283164.66005657992</v>
      </c>
      <c r="I83" s="44">
        <v>0</v>
      </c>
      <c r="J83" s="44">
        <v>283164.66005657992</v>
      </c>
    </row>
    <row r="84" spans="1:10" x14ac:dyDescent="0.25">
      <c r="A84" s="2" t="s">
        <v>1</v>
      </c>
      <c r="B84" s="2">
        <v>18988.789800000002</v>
      </c>
      <c r="C84" s="2">
        <v>1060.818258</v>
      </c>
      <c r="D84" s="2">
        <v>1305.9202739181405</v>
      </c>
      <c r="E84" s="2">
        <v>182.53700000000001</v>
      </c>
      <c r="F84" s="2">
        <v>510.42836600000004</v>
      </c>
      <c r="G84" s="2">
        <v>22048.49369791814</v>
      </c>
      <c r="H84" s="2">
        <v>21133.662609989533</v>
      </c>
      <c r="I84" s="2">
        <v>276.15300000000002</v>
      </c>
      <c r="J84" s="2">
        <v>21409.815609989531</v>
      </c>
    </row>
    <row r="85" spans="1:10" x14ac:dyDescent="0.25">
      <c r="A85" s="4" t="s">
        <v>71</v>
      </c>
      <c r="B85" s="2">
        <v>15081.658232</v>
      </c>
      <c r="C85" s="2">
        <v>6815.2290999999996</v>
      </c>
      <c r="D85" s="2">
        <v>1114.0455020309496</v>
      </c>
      <c r="E85" s="2">
        <v>123.858</v>
      </c>
      <c r="F85" s="2">
        <v>661.88237799999979</v>
      </c>
      <c r="G85" s="2">
        <v>23796.67321203095</v>
      </c>
      <c r="H85" s="2">
        <v>17809.009707688914</v>
      </c>
      <c r="I85" s="2">
        <v>133.33500000000001</v>
      </c>
      <c r="J85" s="2">
        <v>17935.669290764887</v>
      </c>
    </row>
    <row r="86" spans="1:10" x14ac:dyDescent="0.25">
      <c r="A86" s="4" t="s">
        <v>72</v>
      </c>
      <c r="B86" s="2">
        <f t="shared" ref="B86:J86" si="10">B83+B84+B85</f>
        <v>163704.20817280011</v>
      </c>
      <c r="C86" s="2">
        <f t="shared" si="10"/>
        <v>7876.0473579999998</v>
      </c>
      <c r="D86" s="2">
        <f t="shared" si="10"/>
        <v>20989.510100311199</v>
      </c>
      <c r="E86" s="2">
        <f t="shared" si="10"/>
        <v>306.39499999999998</v>
      </c>
      <c r="F86" s="2">
        <f t="shared" si="10"/>
        <v>1172.3107439999999</v>
      </c>
      <c r="G86" s="2">
        <f t="shared" si="10"/>
        <v>194048.47137511126</v>
      </c>
      <c r="H86" s="2">
        <f t="shared" si="10"/>
        <v>322107.33237425837</v>
      </c>
      <c r="I86" s="2">
        <f t="shared" si="10"/>
        <v>409.48800000000006</v>
      </c>
      <c r="J86" s="2">
        <f t="shared" si="10"/>
        <v>322510.14495733433</v>
      </c>
    </row>
    <row r="89" spans="1:10" x14ac:dyDescent="0.25">
      <c r="A89" s="52" t="s">
        <v>84</v>
      </c>
      <c r="B89" s="52"/>
      <c r="C89" s="52"/>
      <c r="D89" s="52"/>
      <c r="E89" s="52"/>
      <c r="F89" s="52"/>
      <c r="G89" s="52"/>
      <c r="H89" s="52"/>
      <c r="I89" s="52"/>
      <c r="J89" s="52">
        <v>2020</v>
      </c>
    </row>
    <row r="90" spans="1:10" x14ac:dyDescent="0.25">
      <c r="A90" s="51" t="s">
        <v>73</v>
      </c>
      <c r="B90" s="51" t="s">
        <v>47</v>
      </c>
      <c r="C90" s="51" t="s">
        <v>48</v>
      </c>
      <c r="D90" s="51" t="s">
        <v>49</v>
      </c>
      <c r="E90" s="51" t="s">
        <v>50</v>
      </c>
      <c r="F90" s="51" t="s">
        <v>51</v>
      </c>
      <c r="G90" s="51" t="s">
        <v>52</v>
      </c>
      <c r="H90" s="51" t="s">
        <v>53</v>
      </c>
      <c r="I90" s="51" t="s">
        <v>54</v>
      </c>
      <c r="J90" s="51" t="s">
        <v>55</v>
      </c>
    </row>
    <row r="91" spans="1:10" x14ac:dyDescent="0.25">
      <c r="A91" s="2" t="s">
        <v>3</v>
      </c>
      <c r="B91" s="44">
        <v>132247.99460786697</v>
      </c>
      <c r="C91" s="44">
        <v>0</v>
      </c>
      <c r="D91" s="44">
        <v>18649.179815424188</v>
      </c>
      <c r="E91" s="44">
        <v>0</v>
      </c>
      <c r="F91" s="44">
        <v>0</v>
      </c>
      <c r="G91" s="44">
        <v>150897.17442329123</v>
      </c>
      <c r="H91" s="44">
        <v>284312.22515303723</v>
      </c>
      <c r="I91" s="44">
        <v>0</v>
      </c>
      <c r="J91" s="44">
        <v>284312.22515303723</v>
      </c>
    </row>
    <row r="92" spans="1:10" x14ac:dyDescent="0.25">
      <c r="A92" s="2" t="s">
        <v>1</v>
      </c>
      <c r="B92" s="2">
        <v>22348.965</v>
      </c>
      <c r="C92" s="2">
        <v>1265.278</v>
      </c>
      <c r="D92" s="2">
        <v>1333.8660794349805</v>
      </c>
      <c r="E92" s="2">
        <v>188.62200000000001</v>
      </c>
      <c r="F92" s="2">
        <v>639.90100000000018</v>
      </c>
      <c r="G92" s="2">
        <v>25776.632079434978</v>
      </c>
      <c r="H92" s="2">
        <v>21599.250340188519</v>
      </c>
      <c r="I92" s="2">
        <v>285.358</v>
      </c>
      <c r="J92" s="2">
        <v>21884.608340188519</v>
      </c>
    </row>
    <row r="93" spans="1:10" x14ac:dyDescent="0.25">
      <c r="A93" s="4" t="s">
        <v>71</v>
      </c>
      <c r="B93" s="2">
        <v>17510.250399999997</v>
      </c>
      <c r="C93" s="2">
        <v>7964.1809999999996</v>
      </c>
      <c r="D93" s="2">
        <v>1147.5701450959762</v>
      </c>
      <c r="E93" s="2">
        <v>128.49100000000001</v>
      </c>
      <c r="F93" s="2">
        <v>810.37400500000001</v>
      </c>
      <c r="G93" s="2">
        <v>27560.86655009598</v>
      </c>
      <c r="H93" s="2">
        <v>18331.367783017344</v>
      </c>
      <c r="I93" s="2">
        <v>138.55799999999999</v>
      </c>
      <c r="J93" s="2">
        <v>18463.250366093318</v>
      </c>
    </row>
    <row r="94" spans="1:10" x14ac:dyDescent="0.25">
      <c r="A94" s="4" t="s">
        <v>72</v>
      </c>
      <c r="B94" s="2">
        <f t="shared" ref="B94:J94" si="11">B91+B92+B93</f>
        <v>172107.21000786696</v>
      </c>
      <c r="C94" s="2">
        <f t="shared" si="11"/>
        <v>9229.4589999999989</v>
      </c>
      <c r="D94" s="2">
        <f t="shared" si="11"/>
        <v>21130.616039955145</v>
      </c>
      <c r="E94" s="2">
        <f t="shared" si="11"/>
        <v>317.11300000000006</v>
      </c>
      <c r="F94" s="2">
        <f t="shared" si="11"/>
        <v>1450.2750050000002</v>
      </c>
      <c r="G94" s="2">
        <f t="shared" si="11"/>
        <v>204234.67305282221</v>
      </c>
      <c r="H94" s="2">
        <f t="shared" si="11"/>
        <v>324242.84327624307</v>
      </c>
      <c r="I94" s="2">
        <f t="shared" si="11"/>
        <v>423.916</v>
      </c>
      <c r="J94" s="2">
        <f t="shared" si="11"/>
        <v>324660.08385931904</v>
      </c>
    </row>
    <row r="97" spans="1:10" x14ac:dyDescent="0.25">
      <c r="A97" s="52" t="s">
        <v>72</v>
      </c>
      <c r="B97" s="52"/>
      <c r="C97" s="52"/>
      <c r="D97" s="52"/>
      <c r="E97" s="52"/>
      <c r="F97" s="52"/>
      <c r="G97" s="52"/>
      <c r="H97" s="52"/>
      <c r="I97" s="52"/>
      <c r="J97" s="52">
        <v>2020</v>
      </c>
    </row>
    <row r="98" spans="1:10" x14ac:dyDescent="0.25">
      <c r="A98" s="51" t="s">
        <v>73</v>
      </c>
      <c r="B98" s="51" t="s">
        <v>47</v>
      </c>
      <c r="C98" s="51" t="s">
        <v>48</v>
      </c>
      <c r="D98" s="51" t="s">
        <v>49</v>
      </c>
      <c r="E98" s="51" t="s">
        <v>50</v>
      </c>
      <c r="F98" s="51" t="s">
        <v>51</v>
      </c>
      <c r="G98" s="51" t="s">
        <v>52</v>
      </c>
      <c r="H98" s="51" t="s">
        <v>53</v>
      </c>
      <c r="I98" s="51" t="s">
        <v>54</v>
      </c>
      <c r="J98" s="51" t="s">
        <v>55</v>
      </c>
    </row>
    <row r="99" spans="1:10" x14ac:dyDescent="0.25">
      <c r="A99" s="2" t="s">
        <v>3</v>
      </c>
      <c r="B99" s="44">
        <v>917729.62219873827</v>
      </c>
      <c r="C99" s="44">
        <v>0</v>
      </c>
      <c r="D99" s="44">
        <v>213886.02179143287</v>
      </c>
      <c r="E99" s="44">
        <v>0</v>
      </c>
      <c r="F99" s="44">
        <v>0</v>
      </c>
      <c r="G99" s="44">
        <v>1131615.64399017</v>
      </c>
      <c r="H99" s="44">
        <v>3259423.771707647</v>
      </c>
      <c r="I99" s="44">
        <v>0</v>
      </c>
      <c r="J99" s="44">
        <v>3259485.0980537352</v>
      </c>
    </row>
    <row r="100" spans="1:10" x14ac:dyDescent="0.25">
      <c r="A100" s="2" t="s">
        <v>1</v>
      </c>
      <c r="B100" s="2">
        <v>136774.80249799995</v>
      </c>
      <c r="C100" s="2">
        <v>8101.9720769999967</v>
      </c>
      <c r="D100" s="2">
        <v>14893.908500031961</v>
      </c>
      <c r="E100" s="2">
        <v>2131.4200000000005</v>
      </c>
      <c r="F100" s="2">
        <v>3780.8830000000007</v>
      </c>
      <c r="G100" s="2">
        <v>165682.98607503212</v>
      </c>
      <c r="H100" s="2">
        <v>241143.47942850456</v>
      </c>
      <c r="I100" s="2">
        <v>3215.3320000000003</v>
      </c>
      <c r="J100" s="2">
        <v>244554.80447500612</v>
      </c>
    </row>
    <row r="101" spans="1:10" x14ac:dyDescent="0.25">
      <c r="A101" s="4" t="s">
        <v>71</v>
      </c>
      <c r="B101" s="2">
        <v>111723.15611500002</v>
      </c>
      <c r="C101" s="2">
        <v>50328.000003999994</v>
      </c>
      <c r="D101" s="2">
        <v>13159.609243498027</v>
      </c>
      <c r="E101" s="2">
        <v>1704.3077029999999</v>
      </c>
      <c r="F101" s="2">
        <v>4766.3374229999981</v>
      </c>
      <c r="G101" s="2">
        <v>181681.41048849814</v>
      </c>
      <c r="H101" s="2">
        <v>209978.4735276936</v>
      </c>
      <c r="I101" s="2">
        <v>2019.3887999999997</v>
      </c>
      <c r="J101" s="2">
        <v>211924.22718396154</v>
      </c>
    </row>
    <row r="102" spans="1:10" x14ac:dyDescent="0.25">
      <c r="A102" s="4" t="s">
        <v>72</v>
      </c>
      <c r="B102" s="2">
        <v>1166227.5808117399</v>
      </c>
      <c r="C102" s="2">
        <v>58429.972080999971</v>
      </c>
      <c r="D102" s="2">
        <v>241939.53953496285</v>
      </c>
      <c r="E102" s="2">
        <v>3835.7277030000009</v>
      </c>
      <c r="F102" s="2">
        <v>8547.2204229999952</v>
      </c>
      <c r="G102" s="2">
        <v>1478980.040553703</v>
      </c>
      <c r="H102" s="2">
        <v>3710545.7246638392</v>
      </c>
      <c r="I102" s="2">
        <v>5234.720800000001</v>
      </c>
      <c r="J102" s="2">
        <v>3715964.1297126971</v>
      </c>
    </row>
    <row r="105" spans="1:10" x14ac:dyDescent="0.25">
      <c r="B105" s="45">
        <f>B3+B11+B19+B27+B35+B43+B51+B59+B67+B75+B83+B91</f>
        <v>917729.62219873909</v>
      </c>
      <c r="C105">
        <f t="shared" ref="C105:J105" si="12">C3+C11+C19+C27+C35+C43+C51+C59+C67+C75+C83+C91</f>
        <v>0</v>
      </c>
      <c r="D105">
        <f t="shared" si="12"/>
        <v>213886.02179143255</v>
      </c>
      <c r="E105">
        <f t="shared" si="12"/>
        <v>0</v>
      </c>
      <c r="F105">
        <f t="shared" si="12"/>
        <v>0</v>
      </c>
      <c r="G105">
        <f t="shared" si="12"/>
        <v>1131615.6439901711</v>
      </c>
      <c r="H105">
        <f t="shared" si="12"/>
        <v>3259423.7717076442</v>
      </c>
      <c r="I105">
        <f t="shared" si="12"/>
        <v>0</v>
      </c>
      <c r="J105">
        <f t="shared" si="12"/>
        <v>3259485.0980537324</v>
      </c>
    </row>
    <row r="106" spans="1:10" x14ac:dyDescent="0.25">
      <c r="B106">
        <f t="shared" ref="B106:J106" si="13">B4+B12+B20+B28+B36+B44+B52+B60+B68+B76+B84+B92</f>
        <v>136774.802498</v>
      </c>
      <c r="C106">
        <f t="shared" si="13"/>
        <v>8101.9720770000004</v>
      </c>
      <c r="D106">
        <f t="shared" si="13"/>
        <v>14893.908500031961</v>
      </c>
      <c r="E106">
        <f t="shared" si="13"/>
        <v>2131.4200000000005</v>
      </c>
      <c r="F106">
        <f t="shared" si="13"/>
        <v>3780.8830000000003</v>
      </c>
      <c r="G106">
        <f t="shared" si="13"/>
        <v>165682.98607503198</v>
      </c>
      <c r="H106">
        <f t="shared" si="13"/>
        <v>241143.47942850454</v>
      </c>
      <c r="I106">
        <f t="shared" si="13"/>
        <v>3215.3320000000003</v>
      </c>
      <c r="J106">
        <f t="shared" si="13"/>
        <v>244554.80447500609</v>
      </c>
    </row>
    <row r="107" spans="1:10" x14ac:dyDescent="0.25">
      <c r="B107">
        <f t="shared" ref="B107:J107" si="14">B5+B13+B21+B29+B37+B45+B53+B61+B69+B77+B85+B93</f>
        <v>111723.15611499999</v>
      </c>
      <c r="C107">
        <f t="shared" si="14"/>
        <v>50328.000004000001</v>
      </c>
      <c r="D107">
        <f t="shared" si="14"/>
        <v>13159.609243498036</v>
      </c>
      <c r="E107">
        <f t="shared" si="14"/>
        <v>1704.3077029999999</v>
      </c>
      <c r="F107">
        <f t="shared" si="14"/>
        <v>4766.3374229999999</v>
      </c>
      <c r="G107">
        <f t="shared" si="14"/>
        <v>181681.41048849805</v>
      </c>
      <c r="H107">
        <f t="shared" si="14"/>
        <v>209978.47352769348</v>
      </c>
      <c r="I107">
        <f t="shared" si="14"/>
        <v>2019.3887999999997</v>
      </c>
      <c r="J107">
        <f t="shared" si="14"/>
        <v>211924.2271839614</v>
      </c>
    </row>
    <row r="108" spans="1:10" x14ac:dyDescent="0.25">
      <c r="B108">
        <f t="shared" ref="B108:J108" si="15">B6+B14+B22+B30+B38+B46+B54+B62+B70+B78+B86+B94</f>
        <v>1166227.580811739</v>
      </c>
      <c r="C108">
        <f t="shared" si="15"/>
        <v>58429.972081</v>
      </c>
      <c r="D108">
        <f t="shared" si="15"/>
        <v>241939.5395349625</v>
      </c>
      <c r="E108">
        <f t="shared" si="15"/>
        <v>3835.7277030000005</v>
      </c>
      <c r="F108">
        <f t="shared" si="15"/>
        <v>8547.2204229999988</v>
      </c>
      <c r="G108">
        <f t="shared" si="15"/>
        <v>1478980.0405537013</v>
      </c>
      <c r="H108">
        <f t="shared" si="15"/>
        <v>3710545.7246638425</v>
      </c>
      <c r="I108">
        <f t="shared" si="15"/>
        <v>5234.7208000000001</v>
      </c>
      <c r="J108">
        <f t="shared" si="15"/>
        <v>3715964.1297126994</v>
      </c>
    </row>
    <row r="111" spans="1:10" x14ac:dyDescent="0.25">
      <c r="B111" s="45">
        <f>B99-B105</f>
        <v>0</v>
      </c>
      <c r="C111">
        <f t="shared" ref="C111:J111" si="16">C99-C105</f>
        <v>0</v>
      </c>
      <c r="D111">
        <f t="shared" si="16"/>
        <v>3.2014213502407074E-10</v>
      </c>
      <c r="E111">
        <f t="shared" si="16"/>
        <v>0</v>
      </c>
      <c r="F111">
        <f t="shared" si="16"/>
        <v>0</v>
      </c>
      <c r="G111">
        <f t="shared" si="16"/>
        <v>0</v>
      </c>
      <c r="H111">
        <f t="shared" si="16"/>
        <v>0</v>
      </c>
      <c r="I111">
        <f t="shared" si="16"/>
        <v>0</v>
      </c>
      <c r="J111">
        <f t="shared" si="16"/>
        <v>0</v>
      </c>
    </row>
    <row r="112" spans="1:10" x14ac:dyDescent="0.25">
      <c r="B112">
        <f t="shared" ref="B112:J112" si="17">B100-B106</f>
        <v>0</v>
      </c>
      <c r="C112">
        <f t="shared" si="17"/>
        <v>0</v>
      </c>
      <c r="D112">
        <f t="shared" si="17"/>
        <v>0</v>
      </c>
      <c r="E112">
        <f t="shared" si="17"/>
        <v>0</v>
      </c>
      <c r="F112">
        <f t="shared" si="17"/>
        <v>0</v>
      </c>
      <c r="G112">
        <f t="shared" si="17"/>
        <v>0</v>
      </c>
      <c r="H112">
        <f t="shared" si="17"/>
        <v>0</v>
      </c>
      <c r="I112">
        <f t="shared" si="17"/>
        <v>0</v>
      </c>
      <c r="J112">
        <f t="shared" si="17"/>
        <v>0</v>
      </c>
    </row>
    <row r="113" spans="2:10" customFormat="1" x14ac:dyDescent="0.25">
      <c r="B113">
        <f t="shared" ref="B113:J113" si="18">B101-B107</f>
        <v>0</v>
      </c>
      <c r="C113">
        <f t="shared" si="18"/>
        <v>0</v>
      </c>
      <c r="D113">
        <f t="shared" si="18"/>
        <v>0</v>
      </c>
      <c r="E113">
        <f t="shared" si="18"/>
        <v>0</v>
      </c>
      <c r="F113">
        <f t="shared" si="18"/>
        <v>0</v>
      </c>
      <c r="G113">
        <f t="shared" si="18"/>
        <v>0</v>
      </c>
      <c r="H113">
        <f t="shared" si="18"/>
        <v>0</v>
      </c>
      <c r="I113">
        <f t="shared" si="18"/>
        <v>0</v>
      </c>
      <c r="J113">
        <f t="shared" si="18"/>
        <v>0</v>
      </c>
    </row>
    <row r="114" spans="2:10" customFormat="1" x14ac:dyDescent="0.25">
      <c r="B114">
        <f t="shared" ref="B114:J114" si="19">B102-B108</f>
        <v>0</v>
      </c>
      <c r="C114">
        <f t="shared" si="19"/>
        <v>0</v>
      </c>
      <c r="D114">
        <f t="shared" si="19"/>
        <v>3.4924596548080444E-10</v>
      </c>
      <c r="E114">
        <f t="shared" si="19"/>
        <v>0</v>
      </c>
      <c r="F114">
        <f t="shared" si="19"/>
        <v>0</v>
      </c>
      <c r="G114">
        <f t="shared" si="19"/>
        <v>0</v>
      </c>
      <c r="H114">
        <f t="shared" si="19"/>
        <v>0</v>
      </c>
      <c r="I114">
        <f t="shared" si="19"/>
        <v>0</v>
      </c>
      <c r="J114">
        <f t="shared" si="19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80"/>
  <sheetViews>
    <sheetView workbookViewId="0">
      <selection sqref="A1:XFD1048576"/>
    </sheetView>
  </sheetViews>
  <sheetFormatPr defaultRowHeight="15" x14ac:dyDescent="0.25"/>
  <cols>
    <col min="1" max="1" width="15" bestFit="1" customWidth="1"/>
    <col min="2" max="2" width="12.42578125" bestFit="1" customWidth="1"/>
    <col min="3" max="3" width="16.85546875" bestFit="1" customWidth="1"/>
    <col min="4" max="4" width="11" bestFit="1" customWidth="1"/>
    <col min="5" max="5" width="9.28515625" bestFit="1" customWidth="1"/>
    <col min="6" max="6" width="13.140625" bestFit="1" customWidth="1"/>
    <col min="7" max="8" width="12.42578125" bestFit="1" customWidth="1"/>
    <col min="9" max="9" width="17" bestFit="1" customWidth="1"/>
    <col min="10" max="10" width="12.42578125" bestFit="1" customWidth="1"/>
  </cols>
  <sheetData>
    <row r="1" spans="1:10" s="32" customFormat="1" x14ac:dyDescent="0.25">
      <c r="A1" s="32" t="s">
        <v>3</v>
      </c>
      <c r="J1" s="32">
        <v>2021</v>
      </c>
    </row>
    <row r="2" spans="1:10" x14ac:dyDescent="0.25">
      <c r="A2" s="29" t="s">
        <v>44</v>
      </c>
      <c r="B2" s="8" t="s">
        <v>47</v>
      </c>
      <c r="C2" s="8" t="s">
        <v>48</v>
      </c>
      <c r="D2" s="8" t="s">
        <v>49</v>
      </c>
      <c r="E2" s="8" t="s">
        <v>50</v>
      </c>
      <c r="F2" s="8" t="s">
        <v>51</v>
      </c>
      <c r="G2" s="8" t="s">
        <v>52</v>
      </c>
      <c r="H2" s="8" t="s">
        <v>53</v>
      </c>
      <c r="I2" s="8" t="s">
        <v>54</v>
      </c>
      <c r="J2" s="8" t="s">
        <v>55</v>
      </c>
    </row>
    <row r="3" spans="1:10" x14ac:dyDescent="0.25">
      <c r="A3" s="49">
        <v>1</v>
      </c>
      <c r="B3" s="36">
        <v>140205.294939296</v>
      </c>
      <c r="C3" s="37">
        <v>0</v>
      </c>
      <c r="D3" s="37">
        <v>18649.179815424188</v>
      </c>
      <c r="E3" s="37">
        <v>0</v>
      </c>
      <c r="F3" s="37">
        <v>0</v>
      </c>
      <c r="G3" s="37">
        <v>158854.4747547202</v>
      </c>
      <c r="H3" s="37">
        <v>284312.22515303717</v>
      </c>
      <c r="I3" s="37">
        <v>0</v>
      </c>
      <c r="J3" s="38">
        <v>284312.22515303717</v>
      </c>
    </row>
    <row r="4" spans="1:10" x14ac:dyDescent="0.25">
      <c r="A4" s="49">
        <v>2</v>
      </c>
      <c r="B4" s="36">
        <v>132308.51919275106</v>
      </c>
      <c r="C4" s="37">
        <v>0</v>
      </c>
      <c r="D4" s="37">
        <v>18410.273342237939</v>
      </c>
      <c r="E4" s="37">
        <v>0</v>
      </c>
      <c r="F4" s="37">
        <v>0</v>
      </c>
      <c r="G4" s="37">
        <v>150718.79253498901</v>
      </c>
      <c r="H4" s="37">
        <v>280869.52986366535</v>
      </c>
      <c r="I4" s="37">
        <v>0</v>
      </c>
      <c r="J4" s="38">
        <v>280869.52986366535</v>
      </c>
    </row>
    <row r="5" spans="1:10" x14ac:dyDescent="0.25">
      <c r="A5" s="49">
        <v>3</v>
      </c>
      <c r="B5" s="36">
        <v>130614.06823218679</v>
      </c>
      <c r="C5" s="37">
        <v>0</v>
      </c>
      <c r="D5" s="37">
        <v>18649.179815424188</v>
      </c>
      <c r="E5" s="37">
        <v>0</v>
      </c>
      <c r="F5" s="37">
        <v>0</v>
      </c>
      <c r="G5" s="37">
        <v>149263.24804761101</v>
      </c>
      <c r="H5" s="37">
        <v>284312.22515303717</v>
      </c>
      <c r="I5" s="37">
        <v>0</v>
      </c>
      <c r="J5" s="38">
        <v>284312.22515303717</v>
      </c>
    </row>
    <row r="6" spans="1:10" x14ac:dyDescent="0.25">
      <c r="A6" s="49">
        <v>4</v>
      </c>
      <c r="B6" s="36">
        <v>126099.75905100399</v>
      </c>
      <c r="C6" s="37">
        <v>0</v>
      </c>
      <c r="D6" s="37">
        <v>18569.544324362108</v>
      </c>
      <c r="E6" s="37">
        <v>0</v>
      </c>
      <c r="F6" s="37">
        <v>0</v>
      </c>
      <c r="G6" s="37">
        <v>144669.30337536609</v>
      </c>
      <c r="H6" s="37">
        <v>283164.66005657997</v>
      </c>
      <c r="I6" s="37">
        <v>0</v>
      </c>
      <c r="J6" s="38">
        <v>283164.66005657997</v>
      </c>
    </row>
    <row r="7" spans="1:10" x14ac:dyDescent="0.25">
      <c r="A7" s="49">
        <v>5</v>
      </c>
      <c r="B7" s="36">
        <v>0</v>
      </c>
      <c r="C7" s="37">
        <v>0</v>
      </c>
      <c r="D7" s="37">
        <v>18111.805019779025</v>
      </c>
      <c r="E7" s="37">
        <v>0</v>
      </c>
      <c r="F7" s="37">
        <v>0</v>
      </c>
      <c r="G7" s="37">
        <v>18111.805019779025</v>
      </c>
      <c r="H7" s="37">
        <v>276001.48805626296</v>
      </c>
      <c r="I7" s="37">
        <v>0</v>
      </c>
      <c r="J7" s="38">
        <v>275388.22459538293</v>
      </c>
    </row>
    <row r="8" spans="1:10" x14ac:dyDescent="0.25">
      <c r="A8" s="49">
        <v>6</v>
      </c>
      <c r="B8" s="36">
        <v>0</v>
      </c>
      <c r="C8" s="37">
        <v>0</v>
      </c>
      <c r="D8" s="37">
        <v>14418.190610039454</v>
      </c>
      <c r="E8" s="37">
        <v>0</v>
      </c>
      <c r="F8" s="37">
        <v>0</v>
      </c>
      <c r="G8" s="37">
        <v>14418.190610039454</v>
      </c>
      <c r="H8" s="37">
        <v>219119.8271324987</v>
      </c>
      <c r="I8" s="37">
        <v>0</v>
      </c>
      <c r="J8" s="38">
        <v>219794.4169394667</v>
      </c>
    </row>
    <row r="9" spans="1:10" x14ac:dyDescent="0.25">
      <c r="A9" s="49">
        <v>7</v>
      </c>
      <c r="B9" s="36">
        <v>0</v>
      </c>
      <c r="C9" s="37">
        <v>0</v>
      </c>
      <c r="D9" s="37">
        <v>14418.988642509154</v>
      </c>
      <c r="E9" s="37">
        <v>0</v>
      </c>
      <c r="F9" s="37">
        <v>0</v>
      </c>
      <c r="G9" s="37">
        <v>14418.988642509154</v>
      </c>
      <c r="H9" s="37">
        <v>220083.45244072133</v>
      </c>
      <c r="I9" s="37">
        <v>0</v>
      </c>
      <c r="J9" s="38">
        <v>220083.45244072133</v>
      </c>
    </row>
    <row r="10" spans="1:10" x14ac:dyDescent="0.25">
      <c r="A10" s="49">
        <v>8</v>
      </c>
      <c r="B10" s="36">
        <v>0</v>
      </c>
      <c r="C10" s="37">
        <v>0</v>
      </c>
      <c r="D10" s="37">
        <v>17936.400652083863</v>
      </c>
      <c r="E10" s="37">
        <v>0</v>
      </c>
      <c r="F10" s="37">
        <v>0</v>
      </c>
      <c r="G10" s="37">
        <v>17936.400652083863</v>
      </c>
      <c r="H10" s="37">
        <v>272668.77676594036</v>
      </c>
      <c r="I10" s="37">
        <v>0</v>
      </c>
      <c r="J10" s="38">
        <v>272668.77676594036</v>
      </c>
    </row>
    <row r="11" spans="1:10" x14ac:dyDescent="0.25">
      <c r="A11" s="49">
        <v>9</v>
      </c>
      <c r="B11" s="36">
        <v>0</v>
      </c>
      <c r="C11" s="37">
        <v>0</v>
      </c>
      <c r="D11" s="37">
        <v>18854.555614362107</v>
      </c>
      <c r="E11" s="37">
        <v>0</v>
      </c>
      <c r="F11" s="37">
        <v>0</v>
      </c>
      <c r="G11" s="37">
        <v>18854.555614362107</v>
      </c>
      <c r="H11" s="37">
        <v>287102.47672324657</v>
      </c>
      <c r="I11" s="37">
        <v>0</v>
      </c>
      <c r="J11" s="38">
        <v>287102.47672324657</v>
      </c>
    </row>
    <row r="12" spans="1:10" x14ac:dyDescent="0.25">
      <c r="A12" s="49">
        <v>10</v>
      </c>
      <c r="B12" s="36">
        <v>126620.22603483399</v>
      </c>
      <c r="C12" s="37">
        <v>0</v>
      </c>
      <c r="D12" s="37">
        <v>18649.179815424188</v>
      </c>
      <c r="E12" s="37">
        <v>0</v>
      </c>
      <c r="F12" s="37">
        <v>0</v>
      </c>
      <c r="G12" s="37">
        <v>145269.40585025819</v>
      </c>
      <c r="H12" s="37">
        <v>284312.22515303717</v>
      </c>
      <c r="I12" s="37">
        <v>0</v>
      </c>
      <c r="J12" s="38">
        <v>284312.22515303717</v>
      </c>
    </row>
    <row r="13" spans="1:10" x14ac:dyDescent="0.25">
      <c r="A13" s="49">
        <v>11</v>
      </c>
      <c r="B13" s="36">
        <v>129633.76014080009</v>
      </c>
      <c r="C13" s="37">
        <v>0</v>
      </c>
      <c r="D13" s="37">
        <v>18569.544324362108</v>
      </c>
      <c r="E13" s="37">
        <v>0</v>
      </c>
      <c r="F13" s="37">
        <v>0</v>
      </c>
      <c r="G13" s="37">
        <v>148203.30446516222</v>
      </c>
      <c r="H13" s="37">
        <v>283164.66005657997</v>
      </c>
      <c r="I13" s="37">
        <v>0</v>
      </c>
      <c r="J13" s="38">
        <v>283164.66005657997</v>
      </c>
    </row>
    <row r="14" spans="1:10" x14ac:dyDescent="0.25">
      <c r="A14" s="49">
        <v>12</v>
      </c>
      <c r="B14" s="36">
        <v>132247.994607867</v>
      </c>
      <c r="C14" s="37">
        <v>0</v>
      </c>
      <c r="D14" s="37">
        <v>18649.179815424188</v>
      </c>
      <c r="E14" s="37">
        <v>0</v>
      </c>
      <c r="F14" s="37">
        <v>0</v>
      </c>
      <c r="G14" s="37">
        <v>150897.17442329117</v>
      </c>
      <c r="H14" s="37">
        <v>284312.22515303717</v>
      </c>
      <c r="I14" s="37">
        <v>0</v>
      </c>
      <c r="J14" s="38">
        <v>284312.22515303717</v>
      </c>
    </row>
    <row r="15" spans="1:10" x14ac:dyDescent="0.25">
      <c r="A15" s="50" t="s">
        <v>45</v>
      </c>
      <c r="B15" s="46">
        <v>917729.62219873886</v>
      </c>
      <c r="C15" s="47">
        <v>0</v>
      </c>
      <c r="D15" s="47">
        <v>213886.02179143255</v>
      </c>
      <c r="E15" s="47">
        <v>0</v>
      </c>
      <c r="F15" s="47">
        <v>0</v>
      </c>
      <c r="G15" s="47">
        <v>1131615.6439901714</v>
      </c>
      <c r="H15" s="47">
        <v>3259423.7717076438</v>
      </c>
      <c r="I15" s="47">
        <v>0</v>
      </c>
      <c r="J15" s="48">
        <v>3259485.098053732</v>
      </c>
    </row>
    <row r="17" spans="1:10" x14ac:dyDescent="0.25">
      <c r="A17" t="s">
        <v>1</v>
      </c>
      <c r="J17" s="32">
        <v>2021</v>
      </c>
    </row>
    <row r="18" spans="1:10" x14ac:dyDescent="0.25">
      <c r="A18" s="29" t="s">
        <v>44</v>
      </c>
      <c r="B18" s="8" t="s">
        <v>47</v>
      </c>
      <c r="C18" s="8" t="s">
        <v>48</v>
      </c>
      <c r="D18" s="8" t="s">
        <v>49</v>
      </c>
      <c r="E18" s="8" t="s">
        <v>50</v>
      </c>
      <c r="F18" s="8" t="s">
        <v>51</v>
      </c>
      <c r="G18" s="8" t="s">
        <v>52</v>
      </c>
      <c r="H18" s="8" t="s">
        <v>53</v>
      </c>
      <c r="I18" s="8" t="s">
        <v>54</v>
      </c>
      <c r="J18" s="8" t="s">
        <v>55</v>
      </c>
    </row>
    <row r="19" spans="1:10" x14ac:dyDescent="0.25">
      <c r="A19" s="49">
        <v>1</v>
      </c>
      <c r="B19" s="36">
        <v>24640.231</v>
      </c>
      <c r="C19" s="37">
        <v>1601.2229999999997</v>
      </c>
      <c r="D19" s="37">
        <v>1334.5918530234101</v>
      </c>
      <c r="E19" s="37">
        <v>188.62200000000001</v>
      </c>
      <c r="F19" s="37">
        <v>728.30329999999992</v>
      </c>
      <c r="G19" s="37">
        <v>28492.971153023405</v>
      </c>
      <c r="H19" s="37">
        <v>21599.154340188521</v>
      </c>
      <c r="I19" s="37">
        <v>285.358</v>
      </c>
      <c r="J19" s="38">
        <v>21884.512340188521</v>
      </c>
    </row>
    <row r="20" spans="1:10" x14ac:dyDescent="0.25">
      <c r="A20" s="49">
        <v>2</v>
      </c>
      <c r="B20" s="36">
        <v>22992.191000000003</v>
      </c>
      <c r="C20" s="37">
        <v>1596.6050000000002</v>
      </c>
      <c r="D20" s="37">
        <v>1249.4575915173464</v>
      </c>
      <c r="E20" s="37">
        <v>170.36799999999999</v>
      </c>
      <c r="F20" s="37">
        <v>657.07200000000023</v>
      </c>
      <c r="G20" s="37">
        <v>26665.693591517349</v>
      </c>
      <c r="H20" s="37">
        <v>20203.145149591557</v>
      </c>
      <c r="I20" s="37">
        <v>257.74299999999999</v>
      </c>
      <c r="J20" s="38">
        <v>20460.888149591556</v>
      </c>
    </row>
    <row r="21" spans="1:10" x14ac:dyDescent="0.25">
      <c r="A21" s="49">
        <v>3</v>
      </c>
      <c r="B21" s="36">
        <v>18922.488000000001</v>
      </c>
      <c r="C21" s="37">
        <v>987.8370000000001</v>
      </c>
      <c r="D21" s="37">
        <v>1334.0786031231485</v>
      </c>
      <c r="E21" s="37">
        <v>188.62200000000001</v>
      </c>
      <c r="F21" s="37">
        <v>519.18099999999993</v>
      </c>
      <c r="G21" s="37">
        <v>21952.206603123152</v>
      </c>
      <c r="H21" s="37">
        <v>21599.353340188518</v>
      </c>
      <c r="I21" s="37">
        <v>285.358</v>
      </c>
      <c r="J21" s="38">
        <v>21884.711340188518</v>
      </c>
    </row>
    <row r="22" spans="1:10" x14ac:dyDescent="0.25">
      <c r="A22" s="49">
        <v>4</v>
      </c>
      <c r="B22" s="36">
        <v>15574.119999999999</v>
      </c>
      <c r="C22" s="37">
        <v>900.08600000000001</v>
      </c>
      <c r="D22" s="37">
        <v>1305.3858311971294</v>
      </c>
      <c r="E22" s="37">
        <v>182.53700000000001</v>
      </c>
      <c r="F22" s="37">
        <v>396.81900000000002</v>
      </c>
      <c r="G22" s="37">
        <v>18358.947831197129</v>
      </c>
      <c r="H22" s="37">
        <v>21133.599609989527</v>
      </c>
      <c r="I22" s="37">
        <v>276.15300000000002</v>
      </c>
      <c r="J22" s="38">
        <v>21409.752609989526</v>
      </c>
    </row>
    <row r="23" spans="1:10" x14ac:dyDescent="0.25">
      <c r="A23" s="49">
        <v>5</v>
      </c>
      <c r="B23" s="36"/>
      <c r="C23" s="37"/>
      <c r="D23" s="37">
        <v>1303.9163984217021</v>
      </c>
      <c r="E23" s="37">
        <v>188.62200000000001</v>
      </c>
      <c r="F23" s="37">
        <v>0</v>
      </c>
      <c r="G23" s="37">
        <v>1492.5383984217021</v>
      </c>
      <c r="H23" s="37">
        <v>21114.967803863794</v>
      </c>
      <c r="I23" s="37">
        <v>285.358</v>
      </c>
      <c r="J23" s="38">
        <v>21596.318850365315</v>
      </c>
    </row>
    <row r="24" spans="1:10" x14ac:dyDescent="0.25">
      <c r="A24" s="49">
        <v>6</v>
      </c>
      <c r="B24" s="36"/>
      <c r="C24" s="37"/>
      <c r="D24" s="37">
        <v>977.6679894902386</v>
      </c>
      <c r="E24" s="37">
        <v>93.087000000000003</v>
      </c>
      <c r="F24" s="37"/>
      <c r="G24" s="37">
        <v>1070.7549894902386</v>
      </c>
      <c r="H24" s="37">
        <v>15866.429520189431</v>
      </c>
      <c r="I24" s="37">
        <v>276.15300000000002</v>
      </c>
      <c r="J24" s="38">
        <v>16142.582520189431</v>
      </c>
    </row>
    <row r="25" spans="1:10" x14ac:dyDescent="0.25">
      <c r="A25" s="49">
        <v>7</v>
      </c>
      <c r="B25" s="36"/>
      <c r="C25" s="37"/>
      <c r="D25" s="37">
        <v>960.78901211828406</v>
      </c>
      <c r="E25" s="37">
        <v>188.62200000000001</v>
      </c>
      <c r="F25" s="37"/>
      <c r="G25" s="37">
        <v>1149.4110121182841</v>
      </c>
      <c r="H25" s="37">
        <v>15550.601084544262</v>
      </c>
      <c r="I25" s="37">
        <v>140.82900000000001</v>
      </c>
      <c r="J25" s="38">
        <v>15691.430084544263</v>
      </c>
    </row>
    <row r="26" spans="1:10" x14ac:dyDescent="0.25">
      <c r="A26" s="49">
        <v>8</v>
      </c>
      <c r="B26" s="36"/>
      <c r="C26" s="37"/>
      <c r="D26" s="37">
        <v>1177.9227760864164</v>
      </c>
      <c r="E26" s="37">
        <v>188.62200000000001</v>
      </c>
      <c r="F26" s="37"/>
      <c r="G26" s="37">
        <v>1366.5447760864165</v>
      </c>
      <c r="H26" s="37">
        <v>19075.704777804385</v>
      </c>
      <c r="I26" s="37">
        <v>285.358</v>
      </c>
      <c r="J26" s="38">
        <v>19361.062777804382</v>
      </c>
    </row>
    <row r="27" spans="1:10" x14ac:dyDescent="0.25">
      <c r="A27" s="49">
        <v>9</v>
      </c>
      <c r="B27" s="36"/>
      <c r="C27" s="37"/>
      <c r="D27" s="37">
        <v>1276.2720953580199</v>
      </c>
      <c r="E27" s="37">
        <v>182.53700000000001</v>
      </c>
      <c r="F27" s="37">
        <v>0</v>
      </c>
      <c r="G27" s="37">
        <v>1458.8090953580199</v>
      </c>
      <c r="H27" s="37">
        <v>20668.877511777988</v>
      </c>
      <c r="I27" s="37">
        <v>276.15300000000002</v>
      </c>
      <c r="J27" s="38">
        <v>20945.030511777986</v>
      </c>
    </row>
    <row r="28" spans="1:10" x14ac:dyDescent="0.25">
      <c r="A28" s="49">
        <v>10</v>
      </c>
      <c r="B28" s="36">
        <v>13308.017698</v>
      </c>
      <c r="C28" s="37">
        <v>690.124819</v>
      </c>
      <c r="D28" s="37">
        <v>1334.0399963431482</v>
      </c>
      <c r="E28" s="37">
        <v>188.62200000000001</v>
      </c>
      <c r="F28" s="37">
        <v>329.17833400000006</v>
      </c>
      <c r="G28" s="37">
        <v>15849.982847343148</v>
      </c>
      <c r="H28" s="37">
        <v>21598.733340188519</v>
      </c>
      <c r="I28" s="37">
        <v>285.358</v>
      </c>
      <c r="J28" s="38">
        <v>21884.091340188519</v>
      </c>
    </row>
    <row r="29" spans="1:10" x14ac:dyDescent="0.25">
      <c r="A29" s="49">
        <v>11</v>
      </c>
      <c r="B29" s="36">
        <v>18988.789800000002</v>
      </c>
      <c r="C29" s="37">
        <v>1060.818258</v>
      </c>
      <c r="D29" s="37">
        <v>1305.9202739181408</v>
      </c>
      <c r="E29" s="37">
        <v>182.53700000000001</v>
      </c>
      <c r="F29" s="37">
        <v>510.4283660000001</v>
      </c>
      <c r="G29" s="37">
        <v>22048.49369791814</v>
      </c>
      <c r="H29" s="37">
        <v>21133.662609989529</v>
      </c>
      <c r="I29" s="37">
        <v>276.15300000000002</v>
      </c>
      <c r="J29" s="38">
        <v>21409.815609989528</v>
      </c>
    </row>
    <row r="30" spans="1:10" x14ac:dyDescent="0.25">
      <c r="A30" s="49">
        <v>12</v>
      </c>
      <c r="B30" s="36">
        <v>22348.965000000007</v>
      </c>
      <c r="C30" s="37">
        <v>1265.278</v>
      </c>
      <c r="D30" s="37">
        <v>1333.8660794349805</v>
      </c>
      <c r="E30" s="37">
        <v>188.62200000000001</v>
      </c>
      <c r="F30" s="37">
        <v>639.90100000000007</v>
      </c>
      <c r="G30" s="37">
        <v>25776.632079434985</v>
      </c>
      <c r="H30" s="37">
        <v>21599.250340188519</v>
      </c>
      <c r="I30" s="37">
        <v>285.358</v>
      </c>
      <c r="J30" s="38">
        <v>21884.608340188519</v>
      </c>
    </row>
    <row r="31" spans="1:10" x14ac:dyDescent="0.25">
      <c r="A31" s="50" t="s">
        <v>45</v>
      </c>
      <c r="B31" s="46">
        <v>136774.802498</v>
      </c>
      <c r="C31" s="47">
        <v>8101.9720770000004</v>
      </c>
      <c r="D31" s="47">
        <v>14893.908500031963</v>
      </c>
      <c r="E31" s="47">
        <v>2131.4200000000005</v>
      </c>
      <c r="F31" s="47">
        <v>3780.8830000000007</v>
      </c>
      <c r="G31" s="47">
        <v>165682.98607503198</v>
      </c>
      <c r="H31" s="47">
        <v>241143.47942850454</v>
      </c>
      <c r="I31" s="47">
        <v>3215.3320000000003</v>
      </c>
      <c r="J31" s="48">
        <v>244554.80447500607</v>
      </c>
    </row>
    <row r="33" spans="1:10" x14ac:dyDescent="0.25">
      <c r="A33" t="s">
        <v>71</v>
      </c>
      <c r="J33">
        <v>2021</v>
      </c>
    </row>
    <row r="34" spans="1:10" x14ac:dyDescent="0.25">
      <c r="A34" s="29" t="s">
        <v>44</v>
      </c>
      <c r="B34" s="8" t="s">
        <v>47</v>
      </c>
      <c r="C34" s="8" t="s">
        <v>48</v>
      </c>
      <c r="D34" s="8" t="s">
        <v>49</v>
      </c>
      <c r="E34" s="8" t="s">
        <v>50</v>
      </c>
      <c r="F34" s="8" t="s">
        <v>51</v>
      </c>
      <c r="G34" s="8" t="s">
        <v>52</v>
      </c>
      <c r="H34" s="8" t="s">
        <v>53</v>
      </c>
      <c r="I34" s="8" t="s">
        <v>54</v>
      </c>
      <c r="J34" s="8" t="s">
        <v>55</v>
      </c>
    </row>
    <row r="35" spans="1:10" x14ac:dyDescent="0.25">
      <c r="A35" s="49">
        <v>1</v>
      </c>
      <c r="B35" s="36">
        <v>18916.221400000002</v>
      </c>
      <c r="C35" s="37">
        <v>9832.4420000000009</v>
      </c>
      <c r="D35" s="37">
        <v>1147.4869559079766</v>
      </c>
      <c r="E35" s="37">
        <v>107.51900000000001</v>
      </c>
      <c r="F35" s="37">
        <v>964.97700000000009</v>
      </c>
      <c r="G35" s="37">
        <v>30968.646355907982</v>
      </c>
      <c r="H35" s="37">
        <v>18330.08585281351</v>
      </c>
      <c r="I35" s="37">
        <v>165.92599999999999</v>
      </c>
      <c r="J35" s="38">
        <v>18489.963366093314</v>
      </c>
    </row>
    <row r="36" spans="1:10" x14ac:dyDescent="0.25">
      <c r="A36" s="49">
        <v>2</v>
      </c>
      <c r="B36" s="36">
        <v>18412.653399999999</v>
      </c>
      <c r="C36" s="37">
        <v>9877.1720000000023</v>
      </c>
      <c r="D36" s="37">
        <v>1051.103932132499</v>
      </c>
      <c r="E36" s="37">
        <v>140.78299999999999</v>
      </c>
      <c r="F36" s="37">
        <v>860.54200000000014</v>
      </c>
      <c r="G36" s="37">
        <v>30342.254332132503</v>
      </c>
      <c r="H36" s="37">
        <v>16833.392015683989</v>
      </c>
      <c r="I36" s="37">
        <v>163.30600000000001</v>
      </c>
      <c r="J36" s="38">
        <v>16990.649528963793</v>
      </c>
    </row>
    <row r="37" spans="1:10" x14ac:dyDescent="0.25">
      <c r="A37" s="49">
        <v>3</v>
      </c>
      <c r="B37" s="36">
        <v>16657.241399999999</v>
      </c>
      <c r="C37" s="37">
        <v>6746.523000000001</v>
      </c>
      <c r="D37" s="37">
        <v>1147.4672191859768</v>
      </c>
      <c r="E37" s="37">
        <v>140.75700000000001</v>
      </c>
      <c r="F37" s="37">
        <v>667.7940000000001</v>
      </c>
      <c r="G37" s="37">
        <v>25359.782619185968</v>
      </c>
      <c r="H37" s="37">
        <v>18329.758852813513</v>
      </c>
      <c r="I37" s="37">
        <v>157.48699999999999</v>
      </c>
      <c r="J37" s="38">
        <v>18481.197366093314</v>
      </c>
    </row>
    <row r="38" spans="1:10" x14ac:dyDescent="0.25">
      <c r="A38" s="49">
        <v>4</v>
      </c>
      <c r="B38" s="36">
        <v>13397.08913</v>
      </c>
      <c r="C38" s="37">
        <v>5462.6689999999999</v>
      </c>
      <c r="D38" s="37">
        <v>1115.435204025445</v>
      </c>
      <c r="E38" s="37">
        <v>154.78</v>
      </c>
      <c r="F38" s="37">
        <v>453.99800000000005</v>
      </c>
      <c r="G38" s="37">
        <v>20583.971334025449</v>
      </c>
      <c r="H38" s="37">
        <v>17830.621334546209</v>
      </c>
      <c r="I38" s="37">
        <v>181.054</v>
      </c>
      <c r="J38" s="38">
        <v>18005.626847826014</v>
      </c>
    </row>
    <row r="39" spans="1:10" x14ac:dyDescent="0.25">
      <c r="A39" s="49">
        <v>5</v>
      </c>
      <c r="B39" s="36"/>
      <c r="C39" s="37"/>
      <c r="D39" s="37">
        <v>1181.1705166055606</v>
      </c>
      <c r="E39" s="37">
        <v>133.69</v>
      </c>
      <c r="F39" s="37"/>
      <c r="G39" s="37">
        <v>1314.8605166055606</v>
      </c>
      <c r="H39" s="37">
        <v>18769.670260539391</v>
      </c>
      <c r="I39" s="37">
        <v>146.58199999999999</v>
      </c>
      <c r="J39" s="38">
        <v>18906.136466243712</v>
      </c>
    </row>
    <row r="40" spans="1:10" x14ac:dyDescent="0.25">
      <c r="A40" s="49">
        <v>6</v>
      </c>
      <c r="B40" s="36"/>
      <c r="C40" s="37"/>
      <c r="D40" s="37">
        <v>976.72843620460912</v>
      </c>
      <c r="E40" s="37">
        <v>248.16590300000001</v>
      </c>
      <c r="F40" s="37"/>
      <c r="G40" s="37">
        <v>1224.894339204609</v>
      </c>
      <c r="H40" s="37">
        <v>15633.59278628102</v>
      </c>
      <c r="I40" s="37">
        <v>89.131</v>
      </c>
      <c r="J40" s="38">
        <v>15720.154196752164</v>
      </c>
    </row>
    <row r="41" spans="1:10" x14ac:dyDescent="0.25">
      <c r="A41" s="49">
        <v>7</v>
      </c>
      <c r="B41" s="36"/>
      <c r="C41" s="37"/>
      <c r="D41" s="37">
        <v>841.79504177189551</v>
      </c>
      <c r="E41" s="37">
        <v>95.213999999999999</v>
      </c>
      <c r="F41" s="37"/>
      <c r="G41" s="37">
        <v>937.00904177189557</v>
      </c>
      <c r="H41" s="37">
        <v>13369.20755663952</v>
      </c>
      <c r="I41" s="37">
        <v>192.155</v>
      </c>
      <c r="J41" s="38">
        <v>13557.983828232898</v>
      </c>
    </row>
    <row r="42" spans="1:10" x14ac:dyDescent="0.25">
      <c r="A42" s="49">
        <v>8</v>
      </c>
      <c r="B42" s="36"/>
      <c r="C42" s="37"/>
      <c r="D42" s="37">
        <v>1131.4127399998017</v>
      </c>
      <c r="E42" s="37">
        <v>160.89599999999999</v>
      </c>
      <c r="F42" s="37"/>
      <c r="G42" s="37">
        <v>1292.3087399998019</v>
      </c>
      <c r="H42" s="37">
        <v>18010.971521831616</v>
      </c>
      <c r="I42" s="37">
        <v>338.99299999999999</v>
      </c>
      <c r="J42" s="38">
        <v>18343.289104907592</v>
      </c>
    </row>
    <row r="43" spans="1:10" x14ac:dyDescent="0.25">
      <c r="A43" s="49">
        <v>9</v>
      </c>
      <c r="B43" s="36">
        <v>0</v>
      </c>
      <c r="C43" s="37"/>
      <c r="D43" s="37">
        <v>1157.8838497704965</v>
      </c>
      <c r="E43" s="37">
        <v>138.48779999999999</v>
      </c>
      <c r="F43" s="37"/>
      <c r="G43" s="37">
        <v>1296.3716497704963</v>
      </c>
      <c r="H43" s="37">
        <v>18400.651072821103</v>
      </c>
      <c r="I43" s="37">
        <v>169.40480000000002</v>
      </c>
      <c r="J43" s="38">
        <v>18563.380455897077</v>
      </c>
    </row>
    <row r="44" spans="1:10" x14ac:dyDescent="0.25">
      <c r="A44" s="49">
        <v>10</v>
      </c>
      <c r="B44" s="36">
        <v>11748.042152999999</v>
      </c>
      <c r="C44" s="37">
        <v>3629.7839039999994</v>
      </c>
      <c r="D44" s="37">
        <v>1147.5097007668505</v>
      </c>
      <c r="E44" s="37">
        <v>131.666</v>
      </c>
      <c r="F44" s="37">
        <v>346.77003999999999</v>
      </c>
      <c r="G44" s="37">
        <v>17003.771797766854</v>
      </c>
      <c r="H44" s="37">
        <v>18330.144783017346</v>
      </c>
      <c r="I44" s="37">
        <v>143.45699999999999</v>
      </c>
      <c r="J44" s="38">
        <v>18466.926366093317</v>
      </c>
    </row>
    <row r="45" spans="1:10" x14ac:dyDescent="0.25">
      <c r="A45" s="49">
        <v>11</v>
      </c>
      <c r="B45" s="36">
        <v>15081.658232000002</v>
      </c>
      <c r="C45" s="37">
        <v>6815.2291000000005</v>
      </c>
      <c r="D45" s="37">
        <v>1114.0455020309496</v>
      </c>
      <c r="E45" s="37">
        <v>123.858</v>
      </c>
      <c r="F45" s="37">
        <v>661.8823779999999</v>
      </c>
      <c r="G45" s="37">
        <v>23796.67321203095</v>
      </c>
      <c r="H45" s="37">
        <v>17809.009707688918</v>
      </c>
      <c r="I45" s="37">
        <v>133.33500000000001</v>
      </c>
      <c r="J45" s="38">
        <v>17935.66929076489</v>
      </c>
    </row>
    <row r="46" spans="1:10" x14ac:dyDescent="0.25">
      <c r="A46" s="49">
        <v>12</v>
      </c>
      <c r="B46" s="36">
        <v>17510.250399999997</v>
      </c>
      <c r="C46" s="37">
        <v>7964.1809999999996</v>
      </c>
      <c r="D46" s="37">
        <v>1147.5701450959764</v>
      </c>
      <c r="E46" s="37">
        <v>128.49100000000001</v>
      </c>
      <c r="F46" s="37">
        <v>810.37400500000001</v>
      </c>
      <c r="G46" s="37">
        <v>27560.866550095972</v>
      </c>
      <c r="H46" s="37">
        <v>18331.36778301734</v>
      </c>
      <c r="I46" s="37">
        <v>138.55799999999999</v>
      </c>
      <c r="J46" s="38">
        <v>18463.250366093314</v>
      </c>
    </row>
    <row r="47" spans="1:10" x14ac:dyDescent="0.25">
      <c r="A47" s="50" t="s">
        <v>45</v>
      </c>
      <c r="B47" s="46">
        <v>111723.15611499999</v>
      </c>
      <c r="C47" s="47">
        <v>50328.000004000001</v>
      </c>
      <c r="D47" s="47">
        <v>13159.609243498038</v>
      </c>
      <c r="E47" s="47">
        <v>1704.3077029999999</v>
      </c>
      <c r="F47" s="47">
        <v>4766.3374229999999</v>
      </c>
      <c r="G47" s="47">
        <v>181681.41048849805</v>
      </c>
      <c r="H47" s="47">
        <v>209978.47352769348</v>
      </c>
      <c r="I47" s="47">
        <v>2019.3887999999997</v>
      </c>
      <c r="J47" s="48">
        <v>211924.22718396137</v>
      </c>
    </row>
    <row r="49" spans="1:10" x14ac:dyDescent="0.25">
      <c r="A49" t="s">
        <v>72</v>
      </c>
      <c r="J49">
        <v>2021</v>
      </c>
    </row>
    <row r="50" spans="1:10" x14ac:dyDescent="0.25">
      <c r="A50" s="29" t="s">
        <v>44</v>
      </c>
      <c r="B50" s="8" t="s">
        <v>47</v>
      </c>
      <c r="C50" s="8" t="s">
        <v>48</v>
      </c>
      <c r="D50" s="8" t="s">
        <v>49</v>
      </c>
      <c r="E50" s="8" t="s">
        <v>50</v>
      </c>
      <c r="F50" s="8" t="s">
        <v>51</v>
      </c>
      <c r="G50" s="8" t="s">
        <v>52</v>
      </c>
      <c r="H50" s="8" t="s">
        <v>53</v>
      </c>
      <c r="I50" s="8" t="s">
        <v>54</v>
      </c>
      <c r="J50" s="8" t="s">
        <v>55</v>
      </c>
    </row>
    <row r="51" spans="1:10" x14ac:dyDescent="0.25">
      <c r="A51" s="49">
        <v>1</v>
      </c>
      <c r="B51" s="36">
        <v>183761.74733929592</v>
      </c>
      <c r="C51" s="37">
        <v>11433.665000000001</v>
      </c>
      <c r="D51" s="37">
        <v>21131.258624355567</v>
      </c>
      <c r="E51" s="37">
        <v>296.14100000000002</v>
      </c>
      <c r="F51" s="37">
        <v>1693.2802999999994</v>
      </c>
      <c r="G51" s="37">
        <v>218316.0922636516</v>
      </c>
      <c r="H51" s="37">
        <v>324241.4653460391</v>
      </c>
      <c r="I51" s="37">
        <v>451.28399999999999</v>
      </c>
      <c r="J51" s="38">
        <v>324686.70085931889</v>
      </c>
    </row>
    <row r="52" spans="1:10" x14ac:dyDescent="0.25">
      <c r="A52" s="49">
        <v>2</v>
      </c>
      <c r="B52" s="36">
        <v>173713.36359275118</v>
      </c>
      <c r="C52" s="37">
        <v>11473.776999999998</v>
      </c>
      <c r="D52" s="37">
        <v>20710.834865887769</v>
      </c>
      <c r="E52" s="37">
        <v>311.15099999999995</v>
      </c>
      <c r="F52" s="37">
        <v>1517.6140000000003</v>
      </c>
      <c r="G52" s="37">
        <v>207726.74045863899</v>
      </c>
      <c r="H52" s="37">
        <v>317906.06702894089</v>
      </c>
      <c r="I52" s="37">
        <v>421.04899999999998</v>
      </c>
      <c r="J52" s="38">
        <v>318321.0675422207</v>
      </c>
    </row>
    <row r="53" spans="1:10" x14ac:dyDescent="0.25">
      <c r="A53" s="49">
        <v>3</v>
      </c>
      <c r="B53" s="36">
        <v>166193.79763218685</v>
      </c>
      <c r="C53" s="37">
        <v>7734.3600000000015</v>
      </c>
      <c r="D53" s="37">
        <v>21130.725637733307</v>
      </c>
      <c r="E53" s="37">
        <v>329.37900000000002</v>
      </c>
      <c r="F53" s="37">
        <v>1186.9749999999999</v>
      </c>
      <c r="G53" s="37">
        <v>196575.23726992018</v>
      </c>
      <c r="H53" s="37">
        <v>324241.33734603907</v>
      </c>
      <c r="I53" s="37">
        <v>442.84500000000003</v>
      </c>
      <c r="J53" s="38">
        <v>324678.13385931886</v>
      </c>
    </row>
    <row r="54" spans="1:10" x14ac:dyDescent="0.25">
      <c r="A54" s="49">
        <v>4</v>
      </c>
      <c r="B54" s="36">
        <v>155070.96818100414</v>
      </c>
      <c r="C54" s="37">
        <v>6362.7549999999992</v>
      </c>
      <c r="D54" s="37">
        <v>20990.365359584666</v>
      </c>
      <c r="E54" s="37">
        <v>337.31700000000001</v>
      </c>
      <c r="F54" s="37">
        <v>850.81700000000001</v>
      </c>
      <c r="G54" s="37">
        <v>183612.2225405887</v>
      </c>
      <c r="H54" s="37">
        <v>322128.88100111549</v>
      </c>
      <c r="I54" s="37">
        <v>457.20699999999999</v>
      </c>
      <c r="J54" s="38">
        <v>322580.03951439529</v>
      </c>
    </row>
    <row r="55" spans="1:10" x14ac:dyDescent="0.25">
      <c r="A55" s="49">
        <v>5</v>
      </c>
      <c r="B55" s="36">
        <v>0</v>
      </c>
      <c r="C55" s="37">
        <v>0</v>
      </c>
      <c r="D55" s="37">
        <v>20596.891934806295</v>
      </c>
      <c r="E55" s="37">
        <v>322.31200000000001</v>
      </c>
      <c r="F55" s="37">
        <v>0</v>
      </c>
      <c r="G55" s="37">
        <v>20919.203934806294</v>
      </c>
      <c r="H55" s="37">
        <v>315886.12612066598</v>
      </c>
      <c r="I55" s="37">
        <v>431.94</v>
      </c>
      <c r="J55" s="38">
        <v>315890.67991199181</v>
      </c>
    </row>
    <row r="56" spans="1:10" x14ac:dyDescent="0.25">
      <c r="A56" s="49">
        <v>6</v>
      </c>
      <c r="B56" s="36">
        <v>0</v>
      </c>
      <c r="C56" s="37">
        <v>0</v>
      </c>
      <c r="D56" s="37">
        <v>16372.587035734303</v>
      </c>
      <c r="E56" s="37">
        <v>341.252903</v>
      </c>
      <c r="F56" s="37">
        <v>0</v>
      </c>
      <c r="G56" s="37">
        <v>16713.839938734302</v>
      </c>
      <c r="H56" s="37">
        <v>250619.84943896913</v>
      </c>
      <c r="I56" s="37">
        <v>365.28399999999999</v>
      </c>
      <c r="J56" s="38">
        <v>251657.15365640822</v>
      </c>
    </row>
    <row r="57" spans="1:10" x14ac:dyDescent="0.25">
      <c r="A57" s="49">
        <v>7</v>
      </c>
      <c r="B57" s="36">
        <v>0</v>
      </c>
      <c r="C57" s="37">
        <v>0</v>
      </c>
      <c r="D57" s="37">
        <v>16221.57269639934</v>
      </c>
      <c r="E57" s="37">
        <v>283.83600000000001</v>
      </c>
      <c r="F57" s="37">
        <v>0</v>
      </c>
      <c r="G57" s="37">
        <v>16505.40869639934</v>
      </c>
      <c r="H57" s="37">
        <v>249003.26108190508</v>
      </c>
      <c r="I57" s="37">
        <v>332.98400000000004</v>
      </c>
      <c r="J57" s="38">
        <v>249332.86635349848</v>
      </c>
    </row>
    <row r="58" spans="1:10" x14ac:dyDescent="0.25">
      <c r="A58" s="49">
        <v>8</v>
      </c>
      <c r="B58" s="36">
        <v>0</v>
      </c>
      <c r="C58" s="37">
        <v>0</v>
      </c>
      <c r="D58" s="37">
        <v>20245.736168170082</v>
      </c>
      <c r="E58" s="37">
        <v>349.51800000000003</v>
      </c>
      <c r="F58" s="37">
        <v>0</v>
      </c>
      <c r="G58" s="37">
        <v>20595.254168170082</v>
      </c>
      <c r="H58" s="37">
        <v>309755.45306557638</v>
      </c>
      <c r="I58" s="37">
        <v>624.351</v>
      </c>
      <c r="J58" s="38">
        <v>310373.12864865235</v>
      </c>
    </row>
    <row r="59" spans="1:10" x14ac:dyDescent="0.25">
      <c r="A59" s="49">
        <v>9</v>
      </c>
      <c r="B59" s="36">
        <v>0</v>
      </c>
      <c r="C59" s="37">
        <v>0</v>
      </c>
      <c r="D59" s="37">
        <v>21288.711559490617</v>
      </c>
      <c r="E59" s="37">
        <v>321.02480000000003</v>
      </c>
      <c r="F59" s="37">
        <v>0</v>
      </c>
      <c r="G59" s="37">
        <v>21609.736359490616</v>
      </c>
      <c r="H59" s="37">
        <v>326172.00530784565</v>
      </c>
      <c r="I59" s="37">
        <v>445.55780000000004</v>
      </c>
      <c r="J59" s="38">
        <v>326610.88769092155</v>
      </c>
    </row>
    <row r="60" spans="1:10" x14ac:dyDescent="0.25">
      <c r="A60" s="49">
        <v>10</v>
      </c>
      <c r="B60" s="36">
        <v>151676.28588583411</v>
      </c>
      <c r="C60" s="37">
        <v>4319.9087230000005</v>
      </c>
      <c r="D60" s="37">
        <v>21130.729512534181</v>
      </c>
      <c r="E60" s="37">
        <v>320.28800000000001</v>
      </c>
      <c r="F60" s="37">
        <v>675.9483740000004</v>
      </c>
      <c r="G60" s="37">
        <v>178123.16049536821</v>
      </c>
      <c r="H60" s="37">
        <v>324241.10327624303</v>
      </c>
      <c r="I60" s="37">
        <v>428.815</v>
      </c>
      <c r="J60" s="38">
        <v>324663.24285931897</v>
      </c>
    </row>
    <row r="61" spans="1:10" x14ac:dyDescent="0.25">
      <c r="A61" s="49">
        <v>11</v>
      </c>
      <c r="B61" s="36">
        <v>163704.20817280019</v>
      </c>
      <c r="C61" s="37">
        <v>7876.0473579999998</v>
      </c>
      <c r="D61" s="37">
        <v>20989.510100311181</v>
      </c>
      <c r="E61" s="37">
        <v>306.39499999999998</v>
      </c>
      <c r="F61" s="37">
        <v>1172.3107440000001</v>
      </c>
      <c r="G61" s="37">
        <v>194048.47137511137</v>
      </c>
      <c r="H61" s="37">
        <v>322107.33237425826</v>
      </c>
      <c r="I61" s="37">
        <v>409.48800000000006</v>
      </c>
      <c r="J61" s="38">
        <v>322510.14495733421</v>
      </c>
    </row>
    <row r="62" spans="1:10" x14ac:dyDescent="0.25">
      <c r="A62" s="49">
        <v>12</v>
      </c>
      <c r="B62" s="36">
        <v>172107.21000786705</v>
      </c>
      <c r="C62" s="37">
        <v>9229.4589999999953</v>
      </c>
      <c r="D62" s="37">
        <v>21130.616039955141</v>
      </c>
      <c r="E62" s="37">
        <v>317.11300000000006</v>
      </c>
      <c r="F62" s="37">
        <v>1450.2750050000002</v>
      </c>
      <c r="G62" s="37">
        <v>204234.67305282239</v>
      </c>
      <c r="H62" s="37">
        <v>324242.8432762429</v>
      </c>
      <c r="I62" s="37">
        <v>423.916</v>
      </c>
      <c r="J62" s="38">
        <v>324660.08385931887</v>
      </c>
    </row>
    <row r="63" spans="1:10" x14ac:dyDescent="0.25">
      <c r="A63" s="50" t="s">
        <v>45</v>
      </c>
      <c r="B63" s="46">
        <v>1166227.5808117394</v>
      </c>
      <c r="C63" s="47">
        <v>58429.972080999993</v>
      </c>
      <c r="D63" s="47">
        <v>241939.5395349625</v>
      </c>
      <c r="E63" s="47">
        <v>3835.7277030000005</v>
      </c>
      <c r="F63" s="47">
        <v>8547.2204230000007</v>
      </c>
      <c r="G63" s="47">
        <v>1478980.0405537023</v>
      </c>
      <c r="H63" s="47">
        <v>3710545.7246638411</v>
      </c>
      <c r="I63" s="47">
        <v>5234.7208000000001</v>
      </c>
      <c r="J63" s="48">
        <v>3715964.1297126985</v>
      </c>
    </row>
    <row r="66" spans="2:2" x14ac:dyDescent="0.25">
      <c r="B66" s="45"/>
    </row>
    <row r="80" spans="2:2" x14ac:dyDescent="0.25">
      <c r="B80" s="4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J124"/>
  <sheetViews>
    <sheetView topLeftCell="A49" workbookViewId="0">
      <selection activeCell="M16" sqref="M16"/>
    </sheetView>
  </sheetViews>
  <sheetFormatPr defaultRowHeight="15" x14ac:dyDescent="0.25"/>
  <cols>
    <col min="1" max="1" width="29.42578125" customWidth="1"/>
    <col min="2" max="2" width="12.42578125" customWidth="1"/>
    <col min="3" max="3" width="16.85546875" customWidth="1"/>
    <col min="4" max="4" width="11" customWidth="1"/>
    <col min="5" max="5" width="9.28515625" customWidth="1"/>
    <col min="6" max="6" width="13.140625" customWidth="1"/>
    <col min="7" max="8" width="12.42578125" customWidth="1"/>
    <col min="9" max="9" width="17" customWidth="1"/>
    <col min="10" max="10" width="15.42578125" customWidth="1"/>
  </cols>
  <sheetData>
    <row r="2" spans="1:10" x14ac:dyDescent="0.25">
      <c r="I2" s="7"/>
      <c r="J2" t="s">
        <v>96</v>
      </c>
    </row>
    <row r="6" spans="1:10" x14ac:dyDescent="0.25">
      <c r="A6" s="33" t="s">
        <v>44</v>
      </c>
      <c r="B6" s="35" t="s">
        <v>47</v>
      </c>
      <c r="C6" s="35" t="s">
        <v>48</v>
      </c>
      <c r="D6" s="35" t="s">
        <v>49</v>
      </c>
      <c r="E6" s="35" t="s">
        <v>50</v>
      </c>
      <c r="F6" s="35" t="s">
        <v>51</v>
      </c>
      <c r="G6" s="35" t="s">
        <v>52</v>
      </c>
      <c r="H6" s="35" t="s">
        <v>53</v>
      </c>
      <c r="I6" s="35" t="s">
        <v>54</v>
      </c>
      <c r="J6" s="35" t="s">
        <v>55</v>
      </c>
    </row>
    <row r="7" spans="1:10" x14ac:dyDescent="0.25">
      <c r="A7" s="5" t="s">
        <v>7</v>
      </c>
      <c r="B7" s="36">
        <v>63084.703698000005</v>
      </c>
      <c r="C7" s="37">
        <v>6699.426077000001</v>
      </c>
      <c r="D7" s="37">
        <v>7102.1257968760619</v>
      </c>
      <c r="E7" s="37">
        <v>0</v>
      </c>
      <c r="F7" s="37">
        <v>117.780567</v>
      </c>
      <c r="G7" s="37">
        <v>77004.036138876065</v>
      </c>
      <c r="H7" s="37">
        <v>116265.04632037976</v>
      </c>
      <c r="I7" s="37">
        <v>0</v>
      </c>
      <c r="J7" s="38">
        <v>116265.04632037976</v>
      </c>
    </row>
    <row r="8" spans="1:10" x14ac:dyDescent="0.25">
      <c r="A8" s="6">
        <v>1</v>
      </c>
      <c r="B8" s="36">
        <v>11243.814999999999</v>
      </c>
      <c r="C8" s="37">
        <v>1325.0809999999999</v>
      </c>
      <c r="D8" s="37">
        <v>670.16477462274577</v>
      </c>
      <c r="E8" s="37">
        <v>0</v>
      </c>
      <c r="F8" s="37">
        <v>21.069299999999998</v>
      </c>
      <c r="G8" s="37">
        <v>13260.130074622748</v>
      </c>
      <c r="H8" s="37">
        <v>10964.061387132944</v>
      </c>
      <c r="I8" s="37">
        <v>0</v>
      </c>
      <c r="J8" s="38">
        <v>10964.061387132944</v>
      </c>
    </row>
    <row r="9" spans="1:10" x14ac:dyDescent="0.25">
      <c r="A9" s="6">
        <v>2</v>
      </c>
      <c r="B9" s="36">
        <v>10671.278</v>
      </c>
      <c r="C9" s="37">
        <v>1291.1760000000004</v>
      </c>
      <c r="D9" s="37">
        <v>641.28924936552346</v>
      </c>
      <c r="E9" s="37">
        <v>0</v>
      </c>
      <c r="F9" s="37">
        <v>19.827999999999999</v>
      </c>
      <c r="G9" s="37">
        <v>12623.571249365521</v>
      </c>
      <c r="H9" s="37">
        <v>10497.45973676524</v>
      </c>
      <c r="I9" s="37">
        <v>0</v>
      </c>
      <c r="J9" s="38">
        <v>10497.45973676524</v>
      </c>
    </row>
    <row r="10" spans="1:10" x14ac:dyDescent="0.25">
      <c r="A10" s="6">
        <v>3</v>
      </c>
      <c r="B10" s="36">
        <v>8743.6839999999993</v>
      </c>
      <c r="C10" s="37">
        <v>823.42</v>
      </c>
      <c r="D10" s="37">
        <v>670.16477462274577</v>
      </c>
      <c r="E10" s="37">
        <v>0</v>
      </c>
      <c r="F10" s="37">
        <v>14.576999999999995</v>
      </c>
      <c r="G10" s="37">
        <v>10251.845774622747</v>
      </c>
      <c r="H10" s="37">
        <v>10964.061387132944</v>
      </c>
      <c r="I10" s="37">
        <v>0</v>
      </c>
      <c r="J10" s="38">
        <v>10964.061387132944</v>
      </c>
    </row>
    <row r="11" spans="1:10" x14ac:dyDescent="0.25">
      <c r="A11" s="6">
        <v>4</v>
      </c>
      <c r="B11" s="36">
        <v>7082.223</v>
      </c>
      <c r="C11" s="37">
        <v>733.27300000000002</v>
      </c>
      <c r="D11" s="37">
        <v>660.54035004547961</v>
      </c>
      <c r="E11" s="37">
        <v>0</v>
      </c>
      <c r="F11" s="37">
        <v>10.679</v>
      </c>
      <c r="G11" s="37">
        <v>8486.7153500454788</v>
      </c>
      <c r="H11" s="37">
        <v>10808.527503677044</v>
      </c>
      <c r="I11" s="37">
        <v>0</v>
      </c>
      <c r="J11" s="38">
        <v>10808.527503677044</v>
      </c>
    </row>
    <row r="12" spans="1:10" x14ac:dyDescent="0.25">
      <c r="A12" s="6">
        <v>5</v>
      </c>
      <c r="B12" s="36"/>
      <c r="C12" s="37"/>
      <c r="D12" s="37">
        <v>551.44192523100378</v>
      </c>
      <c r="E12" s="37">
        <v>0</v>
      </c>
      <c r="F12" s="37">
        <v>0</v>
      </c>
      <c r="G12" s="37">
        <v>551.44192523100378</v>
      </c>
      <c r="H12" s="37">
        <v>9031.7501613264922</v>
      </c>
      <c r="I12" s="37">
        <v>0</v>
      </c>
      <c r="J12" s="38">
        <v>9031.7501613264922</v>
      </c>
    </row>
    <row r="13" spans="1:10" x14ac:dyDescent="0.25">
      <c r="A13" s="6">
        <v>6</v>
      </c>
      <c r="B13" s="36"/>
      <c r="C13" s="37"/>
      <c r="D13" s="37">
        <v>419.23305756521654</v>
      </c>
      <c r="E13" s="37">
        <v>0</v>
      </c>
      <c r="F13" s="37"/>
      <c r="G13" s="37">
        <v>419.23305756521654</v>
      </c>
      <c r="H13" s="37">
        <v>6907.3289294607903</v>
      </c>
      <c r="I13" s="37">
        <v>0</v>
      </c>
      <c r="J13" s="38">
        <v>6907.3289294607903</v>
      </c>
    </row>
    <row r="14" spans="1:10" x14ac:dyDescent="0.25">
      <c r="A14" s="6">
        <v>7</v>
      </c>
      <c r="B14" s="36"/>
      <c r="C14" s="37"/>
      <c r="D14" s="37">
        <v>428.82878685507478</v>
      </c>
      <c r="E14" s="37">
        <v>0</v>
      </c>
      <c r="F14" s="37"/>
      <c r="G14" s="37">
        <v>428.82878685507478</v>
      </c>
      <c r="H14" s="37">
        <v>6991.5712231290272</v>
      </c>
      <c r="I14" s="37">
        <v>0</v>
      </c>
      <c r="J14" s="38">
        <v>6991.5712231290272</v>
      </c>
    </row>
    <row r="15" spans="1:10" x14ac:dyDescent="0.25">
      <c r="A15" s="6">
        <v>8</v>
      </c>
      <c r="B15" s="36"/>
      <c r="C15" s="37"/>
      <c r="D15" s="37">
        <v>518.39236350687258</v>
      </c>
      <c r="E15" s="37">
        <v>0</v>
      </c>
      <c r="F15" s="37"/>
      <c r="G15" s="37">
        <v>518.39236350687258</v>
      </c>
      <c r="H15" s="37">
        <v>8495.422210135288</v>
      </c>
      <c r="I15" s="37">
        <v>0</v>
      </c>
      <c r="J15" s="38">
        <v>8495.422210135288</v>
      </c>
    </row>
    <row r="16" spans="1:10" x14ac:dyDescent="0.25">
      <c r="A16" s="6">
        <v>9</v>
      </c>
      <c r="B16" s="36">
        <v>19</v>
      </c>
      <c r="C16" s="37"/>
      <c r="D16" s="37">
        <v>541.20061577042873</v>
      </c>
      <c r="E16" s="37">
        <v>0</v>
      </c>
      <c r="F16" s="37">
        <v>0</v>
      </c>
      <c r="G16" s="37">
        <v>560.20061577042873</v>
      </c>
      <c r="H16" s="37">
        <v>8868.2135036770414</v>
      </c>
      <c r="I16" s="37">
        <v>0</v>
      </c>
      <c r="J16" s="38">
        <v>8868.2135036770414</v>
      </c>
    </row>
    <row r="17" spans="1:10" x14ac:dyDescent="0.25">
      <c r="A17" s="6">
        <v>10</v>
      </c>
      <c r="B17" s="36">
        <v>6096.4636980000014</v>
      </c>
      <c r="C17" s="37">
        <v>605.76981899999998</v>
      </c>
      <c r="D17" s="37">
        <v>670.16477462274577</v>
      </c>
      <c r="E17" s="37">
        <v>0</v>
      </c>
      <c r="F17" s="37">
        <v>11.747</v>
      </c>
      <c r="G17" s="37">
        <v>7384.1452916227454</v>
      </c>
      <c r="H17" s="37">
        <v>10964.061387132944</v>
      </c>
      <c r="I17" s="37">
        <v>0</v>
      </c>
      <c r="J17" s="38">
        <v>10964.061387132944</v>
      </c>
    </row>
    <row r="18" spans="1:10" x14ac:dyDescent="0.25">
      <c r="A18" s="6">
        <v>11</v>
      </c>
      <c r="B18" s="36">
        <v>8874.7850000000017</v>
      </c>
      <c r="C18" s="37">
        <v>877.26525800000002</v>
      </c>
      <c r="D18" s="37">
        <v>660.54035004547961</v>
      </c>
      <c r="E18" s="37">
        <v>0</v>
      </c>
      <c r="F18" s="37">
        <v>17.808267000000001</v>
      </c>
      <c r="G18" s="37">
        <v>10430.398875045483</v>
      </c>
      <c r="H18" s="37">
        <v>10808.527503677044</v>
      </c>
      <c r="I18" s="37">
        <v>0</v>
      </c>
      <c r="J18" s="38">
        <v>10808.527503677044</v>
      </c>
    </row>
    <row r="19" spans="1:10" x14ac:dyDescent="0.25">
      <c r="A19" s="6">
        <v>12</v>
      </c>
      <c r="B19" s="36">
        <v>10353.455</v>
      </c>
      <c r="C19" s="37">
        <v>1043.441</v>
      </c>
      <c r="D19" s="37">
        <v>670.16477462274577</v>
      </c>
      <c r="E19" s="37">
        <v>0</v>
      </c>
      <c r="F19" s="37">
        <v>22.072000000000003</v>
      </c>
      <c r="G19" s="37">
        <v>12089.132774622745</v>
      </c>
      <c r="H19" s="37">
        <v>10964.061387132944</v>
      </c>
      <c r="I19" s="37">
        <v>0</v>
      </c>
      <c r="J19" s="38">
        <v>10964.061387132944</v>
      </c>
    </row>
    <row r="20" spans="1:10" x14ac:dyDescent="0.25">
      <c r="A20" s="5" t="s">
        <v>33</v>
      </c>
      <c r="B20" s="36">
        <v>562.89800000000002</v>
      </c>
      <c r="C20" s="37">
        <v>0</v>
      </c>
      <c r="D20" s="37">
        <v>14.33028105</v>
      </c>
      <c r="E20" s="37">
        <v>0</v>
      </c>
      <c r="F20" s="37">
        <v>20.170999999999999</v>
      </c>
      <c r="G20" s="37">
        <v>597.39928105000001</v>
      </c>
      <c r="H20" s="37">
        <v>239.72499999999997</v>
      </c>
      <c r="I20" s="37">
        <v>0</v>
      </c>
      <c r="J20" s="38">
        <v>239.72499999999997</v>
      </c>
    </row>
    <row r="21" spans="1:10" x14ac:dyDescent="0.25">
      <c r="A21" s="6">
        <v>1</v>
      </c>
      <c r="B21" s="36">
        <v>98.929999999999993</v>
      </c>
      <c r="C21" s="37">
        <v>0</v>
      </c>
      <c r="D21" s="37">
        <v>1.2786514200000001</v>
      </c>
      <c r="E21" s="37">
        <v>0</v>
      </c>
      <c r="F21" s="37">
        <v>3.9630000000000001</v>
      </c>
      <c r="G21" s="37">
        <v>104.17165141999999</v>
      </c>
      <c r="H21" s="37">
        <v>21.39</v>
      </c>
      <c r="I21" s="37">
        <v>0</v>
      </c>
      <c r="J21" s="38">
        <v>21.39</v>
      </c>
    </row>
    <row r="22" spans="1:10" x14ac:dyDescent="0.25">
      <c r="A22" s="6">
        <v>2</v>
      </c>
      <c r="B22" s="36">
        <v>91.6</v>
      </c>
      <c r="C22" s="37">
        <v>0</v>
      </c>
      <c r="D22" s="37">
        <v>1.15491096</v>
      </c>
      <c r="E22" s="37">
        <v>0</v>
      </c>
      <c r="F22" s="37">
        <v>3.86</v>
      </c>
      <c r="G22" s="37">
        <v>96.614910959999989</v>
      </c>
      <c r="H22" s="37">
        <v>19.32</v>
      </c>
      <c r="I22" s="37">
        <v>0</v>
      </c>
      <c r="J22" s="38">
        <v>19.32</v>
      </c>
    </row>
    <row r="23" spans="1:10" x14ac:dyDescent="0.25">
      <c r="A23" s="6">
        <v>3</v>
      </c>
      <c r="B23" s="36">
        <v>81.7</v>
      </c>
      <c r="C23" s="37">
        <v>0</v>
      </c>
      <c r="D23" s="37">
        <v>1.2713585039999999</v>
      </c>
      <c r="E23" s="37">
        <v>0</v>
      </c>
      <c r="F23" s="37">
        <v>2.9369999999999998</v>
      </c>
      <c r="G23" s="37">
        <v>85.908358504000006</v>
      </c>
      <c r="H23" s="37">
        <v>21.268000000000001</v>
      </c>
      <c r="I23" s="37">
        <v>0</v>
      </c>
      <c r="J23" s="38">
        <v>21.268000000000001</v>
      </c>
    </row>
    <row r="24" spans="1:10" x14ac:dyDescent="0.25">
      <c r="A24" s="6">
        <v>4</v>
      </c>
      <c r="B24" s="36">
        <v>66.3</v>
      </c>
      <c r="C24" s="37">
        <v>0</v>
      </c>
      <c r="D24" s="37">
        <v>1.2374045999999999</v>
      </c>
      <c r="E24" s="37">
        <v>0</v>
      </c>
      <c r="F24" s="37">
        <v>2.649</v>
      </c>
      <c r="G24" s="37">
        <v>70.186404600000003</v>
      </c>
      <c r="H24" s="37">
        <v>20.7</v>
      </c>
      <c r="I24" s="37">
        <v>0</v>
      </c>
      <c r="J24" s="38">
        <v>20.7</v>
      </c>
    </row>
    <row r="25" spans="1:10" x14ac:dyDescent="0.25">
      <c r="A25" s="6">
        <v>5</v>
      </c>
      <c r="B25" s="36"/>
      <c r="C25" s="37"/>
      <c r="D25" s="37">
        <v>1.1686599</v>
      </c>
      <c r="E25" s="37">
        <v>0</v>
      </c>
      <c r="F25" s="37"/>
      <c r="G25" s="37">
        <v>1.1686599</v>
      </c>
      <c r="H25" s="37">
        <v>19.55</v>
      </c>
      <c r="I25" s="37">
        <v>0</v>
      </c>
      <c r="J25" s="38">
        <v>19.55</v>
      </c>
    </row>
    <row r="26" spans="1:10" x14ac:dyDescent="0.25">
      <c r="A26" s="6">
        <v>6</v>
      </c>
      <c r="B26" s="36"/>
      <c r="C26" s="37"/>
      <c r="D26" s="37">
        <v>1.041452316</v>
      </c>
      <c r="E26" s="37">
        <v>0</v>
      </c>
      <c r="F26" s="37"/>
      <c r="G26" s="37">
        <v>1.041452316</v>
      </c>
      <c r="H26" s="37">
        <v>17.422000000000001</v>
      </c>
      <c r="I26" s="37">
        <v>0</v>
      </c>
      <c r="J26" s="38">
        <v>17.422000000000001</v>
      </c>
    </row>
    <row r="27" spans="1:10" x14ac:dyDescent="0.25">
      <c r="A27" s="6">
        <v>7</v>
      </c>
      <c r="B27" s="36"/>
      <c r="C27" s="37"/>
      <c r="D27" s="37">
        <v>0.98012008800000006</v>
      </c>
      <c r="E27" s="37">
        <v>0</v>
      </c>
      <c r="F27" s="37"/>
      <c r="G27" s="37">
        <v>0.98012008800000006</v>
      </c>
      <c r="H27" s="37">
        <v>16.396000000000001</v>
      </c>
      <c r="I27" s="37">
        <v>0</v>
      </c>
      <c r="J27" s="38">
        <v>16.396000000000001</v>
      </c>
    </row>
    <row r="28" spans="1:10" x14ac:dyDescent="0.25">
      <c r="A28" s="6">
        <v>8</v>
      </c>
      <c r="B28" s="36"/>
      <c r="C28" s="37"/>
      <c r="D28" s="37">
        <v>1.2786514200000001</v>
      </c>
      <c r="E28" s="37">
        <v>0</v>
      </c>
      <c r="F28" s="37"/>
      <c r="G28" s="37">
        <v>1.2786514200000001</v>
      </c>
      <c r="H28" s="37">
        <v>21.39</v>
      </c>
      <c r="I28" s="37">
        <v>0</v>
      </c>
      <c r="J28" s="38">
        <v>21.39</v>
      </c>
    </row>
    <row r="29" spans="1:10" x14ac:dyDescent="0.25">
      <c r="A29" s="6">
        <v>9</v>
      </c>
      <c r="B29" s="36"/>
      <c r="C29" s="37"/>
      <c r="D29" s="37">
        <v>1.229274792</v>
      </c>
      <c r="E29" s="37">
        <v>0</v>
      </c>
      <c r="F29" s="37"/>
      <c r="G29" s="37">
        <v>1.229274792</v>
      </c>
      <c r="H29" s="37">
        <v>20.564</v>
      </c>
      <c r="I29" s="37">
        <v>0</v>
      </c>
      <c r="J29" s="38">
        <v>20.564</v>
      </c>
    </row>
    <row r="30" spans="1:10" x14ac:dyDescent="0.25">
      <c r="A30" s="6">
        <v>10</v>
      </c>
      <c r="B30" s="36">
        <v>50.576000000000001</v>
      </c>
      <c r="C30" s="37">
        <v>0</v>
      </c>
      <c r="D30" s="37">
        <v>1.1889844199999999</v>
      </c>
      <c r="E30" s="37">
        <v>0</v>
      </c>
      <c r="F30" s="37">
        <v>1.0389999999999999</v>
      </c>
      <c r="G30" s="37">
        <v>52.803984419999999</v>
      </c>
      <c r="H30" s="37">
        <v>19.89</v>
      </c>
      <c r="I30" s="37">
        <v>0</v>
      </c>
      <c r="J30" s="38">
        <v>19.89</v>
      </c>
    </row>
    <row r="31" spans="1:10" x14ac:dyDescent="0.25">
      <c r="A31" s="6">
        <v>11</v>
      </c>
      <c r="B31" s="36">
        <v>82.793000000000006</v>
      </c>
      <c r="C31" s="37">
        <v>0</v>
      </c>
      <c r="D31" s="37">
        <v>1.2246121080000001</v>
      </c>
      <c r="E31" s="37">
        <v>0</v>
      </c>
      <c r="F31" s="37">
        <v>2.6789999999999998</v>
      </c>
      <c r="G31" s="37">
        <v>86.696612108000011</v>
      </c>
      <c r="H31" s="37">
        <v>20.486000000000001</v>
      </c>
      <c r="I31" s="37">
        <v>0</v>
      </c>
      <c r="J31" s="38">
        <v>20.486000000000001</v>
      </c>
    </row>
    <row r="32" spans="1:10" x14ac:dyDescent="0.25">
      <c r="A32" s="6">
        <v>12</v>
      </c>
      <c r="B32" s="36">
        <v>90.998999999999995</v>
      </c>
      <c r="C32" s="37">
        <v>0</v>
      </c>
      <c r="D32" s="37">
        <v>1.2762005219999999</v>
      </c>
      <c r="E32" s="37">
        <v>0</v>
      </c>
      <c r="F32" s="37">
        <v>3.044</v>
      </c>
      <c r="G32" s="37">
        <v>95.319200521999988</v>
      </c>
      <c r="H32" s="37">
        <v>21.349</v>
      </c>
      <c r="I32" s="37">
        <v>0</v>
      </c>
      <c r="J32" s="38">
        <v>21.349</v>
      </c>
    </row>
    <row r="33" spans="1:10" x14ac:dyDescent="0.25">
      <c r="A33" s="5" t="s">
        <v>26</v>
      </c>
      <c r="B33" s="36">
        <v>398.57299999999998</v>
      </c>
      <c r="C33" s="37">
        <v>0</v>
      </c>
      <c r="D33" s="37">
        <v>2.8975360761290316</v>
      </c>
      <c r="E33" s="37">
        <v>0</v>
      </c>
      <c r="F33" s="37">
        <v>14.484000000000002</v>
      </c>
      <c r="G33" s="37">
        <v>415.9545360761291</v>
      </c>
      <c r="H33" s="37">
        <v>48.471612903225811</v>
      </c>
      <c r="I33" s="37">
        <v>0</v>
      </c>
      <c r="J33" s="38">
        <v>48.471612903225811</v>
      </c>
    </row>
    <row r="34" spans="1:10" x14ac:dyDescent="0.25">
      <c r="A34" s="6">
        <v>1</v>
      </c>
      <c r="B34" s="36">
        <v>78.914000000000001</v>
      </c>
      <c r="C34" s="37">
        <v>0</v>
      </c>
      <c r="D34" s="37">
        <v>0.2510676</v>
      </c>
      <c r="E34" s="37">
        <v>0</v>
      </c>
      <c r="F34" s="37">
        <v>2.86</v>
      </c>
      <c r="G34" s="37">
        <v>82.0250676</v>
      </c>
      <c r="H34" s="37">
        <v>4.2</v>
      </c>
      <c r="I34" s="37">
        <v>0</v>
      </c>
      <c r="J34" s="38">
        <v>4.2</v>
      </c>
    </row>
    <row r="35" spans="1:10" x14ac:dyDescent="0.25">
      <c r="A35" s="6">
        <v>2</v>
      </c>
      <c r="B35" s="36">
        <v>70.605000000000004</v>
      </c>
      <c r="C35" s="37">
        <v>0</v>
      </c>
      <c r="D35" s="37">
        <v>0.2510676</v>
      </c>
      <c r="E35" s="37">
        <v>0</v>
      </c>
      <c r="F35" s="37">
        <v>2.5870000000000002</v>
      </c>
      <c r="G35" s="37">
        <v>73.443067600000006</v>
      </c>
      <c r="H35" s="37">
        <v>4.2</v>
      </c>
      <c r="I35" s="37">
        <v>0</v>
      </c>
      <c r="J35" s="38">
        <v>4.2</v>
      </c>
    </row>
    <row r="36" spans="1:10" x14ac:dyDescent="0.25">
      <c r="A36" s="6">
        <v>3</v>
      </c>
      <c r="B36" s="36">
        <v>60.767000000000003</v>
      </c>
      <c r="C36" s="37">
        <v>0</v>
      </c>
      <c r="D36" s="37">
        <v>0.2510676</v>
      </c>
      <c r="E36" s="37">
        <v>0</v>
      </c>
      <c r="F36" s="37">
        <v>2.19</v>
      </c>
      <c r="G36" s="37">
        <v>63.2080676</v>
      </c>
      <c r="H36" s="37">
        <v>4.2</v>
      </c>
      <c r="I36" s="37">
        <v>0</v>
      </c>
      <c r="J36" s="38">
        <v>4.2</v>
      </c>
    </row>
    <row r="37" spans="1:10" x14ac:dyDescent="0.25">
      <c r="A37" s="6">
        <v>4</v>
      </c>
      <c r="B37" s="36">
        <v>41.523000000000003</v>
      </c>
      <c r="C37" s="37">
        <v>0</v>
      </c>
      <c r="D37" s="37">
        <v>0.2510676</v>
      </c>
      <c r="E37" s="37">
        <v>0</v>
      </c>
      <c r="F37" s="37">
        <v>1.5529999999999999</v>
      </c>
      <c r="G37" s="37">
        <v>43.327067599999999</v>
      </c>
      <c r="H37" s="37">
        <v>4.2</v>
      </c>
      <c r="I37" s="37">
        <v>0</v>
      </c>
      <c r="J37" s="38">
        <v>4.2</v>
      </c>
    </row>
    <row r="38" spans="1:10" x14ac:dyDescent="0.25">
      <c r="A38" s="6">
        <v>5</v>
      </c>
      <c r="B38" s="36"/>
      <c r="C38" s="37"/>
      <c r="D38" s="37">
        <v>0.2510676</v>
      </c>
      <c r="E38" s="37">
        <v>0</v>
      </c>
      <c r="F38" s="37"/>
      <c r="G38" s="37">
        <v>0.2510676</v>
      </c>
      <c r="H38" s="37">
        <v>4.2</v>
      </c>
      <c r="I38" s="37">
        <v>0</v>
      </c>
      <c r="J38" s="38">
        <v>4.2</v>
      </c>
    </row>
    <row r="39" spans="1:10" x14ac:dyDescent="0.25">
      <c r="A39" s="6">
        <v>6</v>
      </c>
      <c r="B39" s="36"/>
      <c r="C39" s="37"/>
      <c r="D39" s="37">
        <v>0.19248516000000002</v>
      </c>
      <c r="E39" s="37">
        <v>0</v>
      </c>
      <c r="F39" s="37"/>
      <c r="G39" s="37">
        <v>0.19248516000000002</v>
      </c>
      <c r="H39" s="37">
        <v>3.22</v>
      </c>
      <c r="I39" s="37">
        <v>0</v>
      </c>
      <c r="J39" s="38">
        <v>3.22</v>
      </c>
    </row>
    <row r="40" spans="1:10" x14ac:dyDescent="0.25">
      <c r="A40" s="6">
        <v>7</v>
      </c>
      <c r="B40" s="36"/>
      <c r="C40" s="37"/>
      <c r="D40" s="37">
        <v>0.19437491612903227</v>
      </c>
      <c r="E40" s="37">
        <v>0</v>
      </c>
      <c r="F40" s="37"/>
      <c r="G40" s="37">
        <v>0.19437491612903227</v>
      </c>
      <c r="H40" s="37">
        <v>3.2516129032258068</v>
      </c>
      <c r="I40" s="37">
        <v>0</v>
      </c>
      <c r="J40" s="38">
        <v>3.2516129032258068</v>
      </c>
    </row>
    <row r="41" spans="1:10" x14ac:dyDescent="0.25">
      <c r="A41" s="6">
        <v>8</v>
      </c>
      <c r="B41" s="36"/>
      <c r="C41" s="37"/>
      <c r="D41" s="37">
        <v>0.2510676</v>
      </c>
      <c r="E41" s="37">
        <v>0</v>
      </c>
      <c r="F41" s="37"/>
      <c r="G41" s="37">
        <v>0.2510676</v>
      </c>
      <c r="H41" s="37">
        <v>4.2</v>
      </c>
      <c r="I41" s="37">
        <v>0</v>
      </c>
      <c r="J41" s="38">
        <v>4.2</v>
      </c>
    </row>
    <row r="42" spans="1:10" x14ac:dyDescent="0.25">
      <c r="A42" s="6">
        <v>9</v>
      </c>
      <c r="B42" s="36"/>
      <c r="C42" s="37"/>
      <c r="D42" s="37">
        <v>0.2510676</v>
      </c>
      <c r="E42" s="37">
        <v>0</v>
      </c>
      <c r="F42" s="37"/>
      <c r="G42" s="37">
        <v>0.2510676</v>
      </c>
      <c r="H42" s="37">
        <v>4.2</v>
      </c>
      <c r="I42" s="37">
        <v>0</v>
      </c>
      <c r="J42" s="38">
        <v>4.2</v>
      </c>
    </row>
    <row r="43" spans="1:10" x14ac:dyDescent="0.25">
      <c r="A43" s="6">
        <v>10</v>
      </c>
      <c r="B43" s="36">
        <v>26.064</v>
      </c>
      <c r="C43" s="37">
        <v>0</v>
      </c>
      <c r="D43" s="37">
        <v>0.2510676</v>
      </c>
      <c r="E43" s="37">
        <v>0</v>
      </c>
      <c r="F43" s="37">
        <v>0.89700000000000002</v>
      </c>
      <c r="G43" s="37">
        <v>27.212067599999997</v>
      </c>
      <c r="H43" s="37">
        <v>4.2</v>
      </c>
      <c r="I43" s="37">
        <v>0</v>
      </c>
      <c r="J43" s="38">
        <v>4.2</v>
      </c>
    </row>
    <row r="44" spans="1:10" x14ac:dyDescent="0.25">
      <c r="A44" s="6">
        <v>11</v>
      </c>
      <c r="B44" s="36">
        <v>52.7</v>
      </c>
      <c r="C44" s="37">
        <v>0</v>
      </c>
      <c r="D44" s="37">
        <v>0.2510676</v>
      </c>
      <c r="E44" s="37">
        <v>0</v>
      </c>
      <c r="F44" s="37">
        <v>1.9670000000000001</v>
      </c>
      <c r="G44" s="37">
        <v>54.918067600000001</v>
      </c>
      <c r="H44" s="37">
        <v>4.2</v>
      </c>
      <c r="I44" s="37">
        <v>0</v>
      </c>
      <c r="J44" s="38">
        <v>4.2</v>
      </c>
    </row>
    <row r="45" spans="1:10" x14ac:dyDescent="0.25">
      <c r="A45" s="6">
        <v>12</v>
      </c>
      <c r="B45" s="36">
        <v>68</v>
      </c>
      <c r="C45" s="37">
        <v>0</v>
      </c>
      <c r="D45" s="37">
        <v>0.2510676</v>
      </c>
      <c r="E45" s="37">
        <v>0</v>
      </c>
      <c r="F45" s="37">
        <v>2.4300000000000002</v>
      </c>
      <c r="G45" s="37">
        <v>70.681067600000006</v>
      </c>
      <c r="H45" s="37">
        <v>4.2</v>
      </c>
      <c r="I45" s="37">
        <v>0</v>
      </c>
      <c r="J45" s="38">
        <v>4.2</v>
      </c>
    </row>
    <row r="46" spans="1:10" x14ac:dyDescent="0.25">
      <c r="A46" s="5" t="s">
        <v>24</v>
      </c>
      <c r="B46" s="36">
        <v>3027.6729999999998</v>
      </c>
      <c r="C46" s="37">
        <v>0</v>
      </c>
      <c r="D46" s="37">
        <v>302.54965694317644</v>
      </c>
      <c r="E46" s="37">
        <v>0</v>
      </c>
      <c r="F46" s="37">
        <v>148.03405100000001</v>
      </c>
      <c r="G46" s="37">
        <v>3478.2567079431756</v>
      </c>
      <c r="H46" s="37">
        <v>4755.8282190935743</v>
      </c>
      <c r="I46" s="37">
        <v>0</v>
      </c>
      <c r="J46" s="38">
        <v>4755.8282190935743</v>
      </c>
    </row>
    <row r="47" spans="1:10" x14ac:dyDescent="0.25">
      <c r="A47" s="6">
        <v>1</v>
      </c>
      <c r="B47" s="36">
        <v>600.72500000000002</v>
      </c>
      <c r="C47" s="37">
        <v>0</v>
      </c>
      <c r="D47" s="37">
        <v>25.896601903696567</v>
      </c>
      <c r="E47" s="37">
        <v>0</v>
      </c>
      <c r="F47" s="37">
        <v>31.371000000000002</v>
      </c>
      <c r="G47" s="37">
        <v>657.99260190369648</v>
      </c>
      <c r="H47" s="37">
        <v>418.01482373258341</v>
      </c>
      <c r="I47" s="37">
        <v>0</v>
      </c>
      <c r="J47" s="38">
        <v>418.01482373258341</v>
      </c>
    </row>
    <row r="48" spans="1:10" x14ac:dyDescent="0.25">
      <c r="A48" s="6">
        <v>2</v>
      </c>
      <c r="B48" s="36">
        <v>536.95399999999995</v>
      </c>
      <c r="C48" s="37">
        <v>0</v>
      </c>
      <c r="D48" s="37">
        <v>23.902093540998194</v>
      </c>
      <c r="E48" s="37">
        <v>0</v>
      </c>
      <c r="F48" s="37">
        <v>28.901</v>
      </c>
      <c r="G48" s="37">
        <v>589.7570935409982</v>
      </c>
      <c r="H48" s="37">
        <v>385.77483868404335</v>
      </c>
      <c r="I48" s="37">
        <v>0</v>
      </c>
      <c r="J48" s="38">
        <v>385.77483868404335</v>
      </c>
    </row>
    <row r="49" spans="1:10" x14ac:dyDescent="0.25">
      <c r="A49" s="6">
        <v>3</v>
      </c>
      <c r="B49" s="36">
        <v>436.29199999999997</v>
      </c>
      <c r="C49" s="37">
        <v>0</v>
      </c>
      <c r="D49" s="37">
        <v>25.884407173696566</v>
      </c>
      <c r="E49" s="37">
        <v>0</v>
      </c>
      <c r="F49" s="37">
        <v>21.532</v>
      </c>
      <c r="G49" s="37">
        <v>483.70840717369651</v>
      </c>
      <c r="H49" s="37">
        <v>417.81382373258339</v>
      </c>
      <c r="I49" s="37">
        <v>0</v>
      </c>
      <c r="J49" s="38">
        <v>417.81382373258339</v>
      </c>
    </row>
    <row r="50" spans="1:10" x14ac:dyDescent="0.25">
      <c r="A50" s="6">
        <v>4</v>
      </c>
      <c r="B50" s="36">
        <v>330.44900000000001</v>
      </c>
      <c r="C50" s="37">
        <v>0</v>
      </c>
      <c r="D50" s="37">
        <v>25.197988049227106</v>
      </c>
      <c r="E50" s="37">
        <v>0</v>
      </c>
      <c r="F50" s="37">
        <v>14.353999999999999</v>
      </c>
      <c r="G50" s="37">
        <v>370.00098804922709</v>
      </c>
      <c r="H50" s="37">
        <v>406.70258949227411</v>
      </c>
      <c r="I50" s="37">
        <v>0</v>
      </c>
      <c r="J50" s="38">
        <v>406.70258949227411</v>
      </c>
    </row>
    <row r="51" spans="1:10" x14ac:dyDescent="0.25">
      <c r="A51" s="6">
        <v>5</v>
      </c>
      <c r="B51" s="36"/>
      <c r="C51" s="37"/>
      <c r="D51" s="37">
        <v>29.606902821783635</v>
      </c>
      <c r="E51" s="37">
        <v>0</v>
      </c>
      <c r="F51" s="37"/>
      <c r="G51" s="37">
        <v>29.606902821783635</v>
      </c>
      <c r="H51" s="37">
        <v>414.08782373258344</v>
      </c>
      <c r="I51" s="37">
        <v>0</v>
      </c>
      <c r="J51" s="38">
        <v>414.08782373258344</v>
      </c>
    </row>
    <row r="52" spans="1:10" x14ac:dyDescent="0.25">
      <c r="A52" s="6">
        <v>6</v>
      </c>
      <c r="B52" s="36"/>
      <c r="C52" s="37"/>
      <c r="D52" s="37">
        <v>16.313848890473075</v>
      </c>
      <c r="E52" s="37">
        <v>0</v>
      </c>
      <c r="F52" s="37"/>
      <c r="G52" s="37">
        <v>16.313848890473075</v>
      </c>
      <c r="H52" s="37">
        <v>263.77714681722011</v>
      </c>
      <c r="I52" s="37">
        <v>0</v>
      </c>
      <c r="J52" s="38">
        <v>263.77714681722011</v>
      </c>
    </row>
    <row r="53" spans="1:10" x14ac:dyDescent="0.25">
      <c r="A53" s="6">
        <v>7</v>
      </c>
      <c r="B53" s="36"/>
      <c r="C53" s="37"/>
      <c r="D53" s="37">
        <v>23.525034505776208</v>
      </c>
      <c r="E53" s="37">
        <v>0</v>
      </c>
      <c r="F53" s="37"/>
      <c r="G53" s="37">
        <v>23.525034505776208</v>
      </c>
      <c r="H53" s="37">
        <v>379.58246901239107</v>
      </c>
      <c r="I53" s="37">
        <v>0</v>
      </c>
      <c r="J53" s="38">
        <v>379.58246901239107</v>
      </c>
    </row>
    <row r="54" spans="1:10" x14ac:dyDescent="0.25">
      <c r="A54" s="6">
        <v>8</v>
      </c>
      <c r="B54" s="36"/>
      <c r="C54" s="37"/>
      <c r="D54" s="37">
        <v>25.690256113590699</v>
      </c>
      <c r="E54" s="37">
        <v>0</v>
      </c>
      <c r="F54" s="37"/>
      <c r="G54" s="37">
        <v>25.690256113590699</v>
      </c>
      <c r="H54" s="37">
        <v>414.43929975444189</v>
      </c>
      <c r="I54" s="37">
        <v>0</v>
      </c>
      <c r="J54" s="38">
        <v>414.43929975444189</v>
      </c>
    </row>
    <row r="55" spans="1:10" x14ac:dyDescent="0.25">
      <c r="A55" s="6">
        <v>9</v>
      </c>
      <c r="B55" s="36"/>
      <c r="C55" s="37"/>
      <c r="D55" s="37">
        <v>29.282611843314175</v>
      </c>
      <c r="E55" s="37">
        <v>0</v>
      </c>
      <c r="F55" s="37"/>
      <c r="G55" s="37">
        <v>29.282611843314175</v>
      </c>
      <c r="H55" s="37">
        <v>408.91993362765038</v>
      </c>
      <c r="I55" s="37">
        <v>0</v>
      </c>
      <c r="J55" s="38">
        <v>408.91993362765038</v>
      </c>
    </row>
    <row r="56" spans="1:10" x14ac:dyDescent="0.25">
      <c r="A56" s="6">
        <v>10</v>
      </c>
      <c r="B56" s="36">
        <v>244.63099999999997</v>
      </c>
      <c r="C56" s="37">
        <v>0</v>
      </c>
      <c r="D56" s="37">
        <v>25.996817905696567</v>
      </c>
      <c r="E56" s="37">
        <v>0</v>
      </c>
      <c r="F56" s="37">
        <v>9.569051</v>
      </c>
      <c r="G56" s="37">
        <v>280.19686890569659</v>
      </c>
      <c r="H56" s="37">
        <v>419.57375393641291</v>
      </c>
      <c r="I56" s="37">
        <v>0</v>
      </c>
      <c r="J56" s="38">
        <v>419.57375393641291</v>
      </c>
    </row>
    <row r="57" spans="1:10" x14ac:dyDescent="0.25">
      <c r="A57" s="6">
        <v>11</v>
      </c>
      <c r="B57" s="36">
        <v>394.18299999999999</v>
      </c>
      <c r="C57" s="37">
        <v>0</v>
      </c>
      <c r="D57" s="37">
        <v>25.270852205227108</v>
      </c>
      <c r="E57" s="37">
        <v>0</v>
      </c>
      <c r="F57" s="37">
        <v>17.942999999999998</v>
      </c>
      <c r="G57" s="37">
        <v>437.39685220522711</v>
      </c>
      <c r="H57" s="37">
        <v>407.80396263497744</v>
      </c>
      <c r="I57" s="37">
        <v>0</v>
      </c>
      <c r="J57" s="38">
        <v>407.80396263497744</v>
      </c>
    </row>
    <row r="58" spans="1:10" x14ac:dyDescent="0.25">
      <c r="A58" s="6">
        <v>12</v>
      </c>
      <c r="B58" s="36">
        <v>484.43899999999996</v>
      </c>
      <c r="C58" s="37">
        <v>0</v>
      </c>
      <c r="D58" s="37">
        <v>25.982241989696568</v>
      </c>
      <c r="E58" s="37">
        <v>0</v>
      </c>
      <c r="F58" s="37">
        <v>24.363999999999997</v>
      </c>
      <c r="G58" s="37">
        <v>534.78524198969649</v>
      </c>
      <c r="H58" s="37">
        <v>419.33775393641292</v>
      </c>
      <c r="I58" s="37">
        <v>0</v>
      </c>
      <c r="J58" s="38">
        <v>419.33775393641292</v>
      </c>
    </row>
    <row r="59" spans="1:10" x14ac:dyDescent="0.25">
      <c r="A59" s="5" t="s">
        <v>39</v>
      </c>
      <c r="B59" s="36">
        <v>852566.62331173895</v>
      </c>
      <c r="C59" s="37">
        <v>0</v>
      </c>
      <c r="D59" s="37">
        <v>205210.10538664419</v>
      </c>
      <c r="E59" s="37">
        <v>0</v>
      </c>
      <c r="F59" s="37">
        <v>0</v>
      </c>
      <c r="G59" s="37">
        <v>1057776.7286983836</v>
      </c>
      <c r="H59" s="37">
        <v>3123971.7509469544</v>
      </c>
      <c r="I59" s="37">
        <v>0</v>
      </c>
      <c r="J59" s="38">
        <v>3123971.7509469544</v>
      </c>
    </row>
    <row r="60" spans="1:10" x14ac:dyDescent="0.25">
      <c r="A60" s="6">
        <v>1</v>
      </c>
      <c r="B60" s="36">
        <v>130938.58109029601</v>
      </c>
      <c r="C60" s="37">
        <v>0</v>
      </c>
      <c r="D60" s="37">
        <v>18111.819663463706</v>
      </c>
      <c r="E60" s="37">
        <v>0</v>
      </c>
      <c r="F60" s="37">
        <v>0</v>
      </c>
      <c r="G60" s="37">
        <v>149050.40075375978</v>
      </c>
      <c r="H60" s="37">
        <v>275667.66561528062</v>
      </c>
      <c r="I60" s="37">
        <v>0</v>
      </c>
      <c r="J60" s="38">
        <v>275667.66561528062</v>
      </c>
    </row>
    <row r="61" spans="1:10" x14ac:dyDescent="0.25">
      <c r="A61" s="6">
        <v>2</v>
      </c>
      <c r="B61" s="36">
        <v>123024.66534375113</v>
      </c>
      <c r="C61" s="37">
        <v>0</v>
      </c>
      <c r="D61" s="37">
        <v>17872.91319027745</v>
      </c>
      <c r="E61" s="37">
        <v>0</v>
      </c>
      <c r="F61" s="37">
        <v>0</v>
      </c>
      <c r="G61" s="37">
        <v>140897.57853402855</v>
      </c>
      <c r="H61" s="37">
        <v>272224.97032590874</v>
      </c>
      <c r="I61" s="37">
        <v>0</v>
      </c>
      <c r="J61" s="38">
        <v>272224.97032590874</v>
      </c>
    </row>
    <row r="62" spans="1:10" x14ac:dyDescent="0.25">
      <c r="A62" s="6">
        <v>3</v>
      </c>
      <c r="B62" s="36">
        <v>121310.38438318679</v>
      </c>
      <c r="C62" s="37">
        <v>0</v>
      </c>
      <c r="D62" s="37">
        <v>18111.819663463706</v>
      </c>
      <c r="E62" s="37">
        <v>0</v>
      </c>
      <c r="F62" s="37">
        <v>0</v>
      </c>
      <c r="G62" s="37">
        <v>139422.2040466505</v>
      </c>
      <c r="H62" s="37">
        <v>275667.66561528062</v>
      </c>
      <c r="I62" s="37">
        <v>0</v>
      </c>
      <c r="J62" s="38">
        <v>275667.66561528062</v>
      </c>
    </row>
    <row r="63" spans="1:10" x14ac:dyDescent="0.25">
      <c r="A63" s="6">
        <v>4</v>
      </c>
      <c r="B63" s="36">
        <v>116743.06423000399</v>
      </c>
      <c r="C63" s="37">
        <v>0</v>
      </c>
      <c r="D63" s="37">
        <v>18032.184172401619</v>
      </c>
      <c r="E63" s="37">
        <v>0</v>
      </c>
      <c r="F63" s="37">
        <v>0</v>
      </c>
      <c r="G63" s="37">
        <v>134775.24840240565</v>
      </c>
      <c r="H63" s="37">
        <v>274520.10051882331</v>
      </c>
      <c r="I63" s="37">
        <v>0</v>
      </c>
      <c r="J63" s="38">
        <v>274520.10051882331</v>
      </c>
    </row>
    <row r="64" spans="1:10" x14ac:dyDescent="0.25">
      <c r="A64" s="6">
        <v>5</v>
      </c>
      <c r="B64" s="36">
        <v>0</v>
      </c>
      <c r="C64" s="37">
        <v>0</v>
      </c>
      <c r="D64" s="37">
        <v>17341.164543013107</v>
      </c>
      <c r="E64" s="37">
        <v>0</v>
      </c>
      <c r="F64" s="37">
        <v>0</v>
      </c>
      <c r="G64" s="37">
        <v>17341.164543013107</v>
      </c>
      <c r="H64" s="37">
        <v>264163.6448572161</v>
      </c>
      <c r="I64" s="37">
        <v>0</v>
      </c>
      <c r="J64" s="38">
        <v>264163.6448572161</v>
      </c>
    </row>
    <row r="65" spans="1:10" x14ac:dyDescent="0.25">
      <c r="A65" s="6">
        <v>6</v>
      </c>
      <c r="B65" s="36">
        <v>0</v>
      </c>
      <c r="C65" s="37">
        <v>0</v>
      </c>
      <c r="D65" s="37">
        <v>13427.995797078802</v>
      </c>
      <c r="E65" s="37">
        <v>0</v>
      </c>
      <c r="F65" s="37">
        <v>0</v>
      </c>
      <c r="G65" s="37">
        <v>13427.995797078802</v>
      </c>
      <c r="H65" s="37">
        <v>204042.7257614088</v>
      </c>
      <c r="I65" s="37">
        <v>0</v>
      </c>
      <c r="J65" s="38">
        <v>204042.7257614088</v>
      </c>
    </row>
    <row r="66" spans="1:10" x14ac:dyDescent="0.25">
      <c r="A66" s="6">
        <v>7</v>
      </c>
      <c r="B66" s="36">
        <v>0</v>
      </c>
      <c r="C66" s="37">
        <v>0</v>
      </c>
      <c r="D66" s="37">
        <v>13525.014319788161</v>
      </c>
      <c r="E66" s="37">
        <v>0</v>
      </c>
      <c r="F66" s="37">
        <v>0</v>
      </c>
      <c r="G66" s="37">
        <v>13525.014319788161</v>
      </c>
      <c r="H66" s="37">
        <v>206444.7740362141</v>
      </c>
      <c r="I66" s="37">
        <v>0</v>
      </c>
      <c r="J66" s="38">
        <v>206444.7740362141</v>
      </c>
    </row>
    <row r="67" spans="1:10" x14ac:dyDescent="0.25">
      <c r="A67" s="6">
        <v>8</v>
      </c>
      <c r="B67" s="36">
        <v>0</v>
      </c>
      <c r="C67" s="37">
        <v>0</v>
      </c>
      <c r="D67" s="37">
        <v>16984.113628020528</v>
      </c>
      <c r="E67" s="37">
        <v>0</v>
      </c>
      <c r="F67" s="37">
        <v>0</v>
      </c>
      <c r="G67" s="37">
        <v>16984.113628020528</v>
      </c>
      <c r="H67" s="37">
        <v>258182.5071152806</v>
      </c>
      <c r="I67" s="37">
        <v>0</v>
      </c>
      <c r="J67" s="38">
        <v>258182.5071152806</v>
      </c>
    </row>
    <row r="68" spans="1:10" x14ac:dyDescent="0.25">
      <c r="A68" s="6">
        <v>9</v>
      </c>
      <c r="B68" s="36">
        <v>0</v>
      </c>
      <c r="C68" s="37">
        <v>0</v>
      </c>
      <c r="D68" s="37">
        <v>17687.789347808117</v>
      </c>
      <c r="E68" s="37">
        <v>0</v>
      </c>
      <c r="F68" s="37">
        <v>0</v>
      </c>
      <c r="G68" s="37">
        <v>17687.789347808117</v>
      </c>
      <c r="H68" s="37">
        <v>269372.31535215664</v>
      </c>
      <c r="I68" s="37">
        <v>0</v>
      </c>
      <c r="J68" s="38">
        <v>269372.31535215664</v>
      </c>
    </row>
    <row r="69" spans="1:10" x14ac:dyDescent="0.25">
      <c r="A69" s="6">
        <v>10</v>
      </c>
      <c r="B69" s="36">
        <v>117263.53121383401</v>
      </c>
      <c r="C69" s="37">
        <v>0</v>
      </c>
      <c r="D69" s="37">
        <v>18064.975517463707</v>
      </c>
      <c r="E69" s="37">
        <v>0</v>
      </c>
      <c r="F69" s="37">
        <v>0</v>
      </c>
      <c r="G69" s="37">
        <v>135328.50673129773</v>
      </c>
      <c r="H69" s="37">
        <v>274944.31561528059</v>
      </c>
      <c r="I69" s="37">
        <v>0</v>
      </c>
      <c r="J69" s="38">
        <v>274944.31561528059</v>
      </c>
    </row>
    <row r="70" spans="1:10" x14ac:dyDescent="0.25">
      <c r="A70" s="6">
        <v>11</v>
      </c>
      <c r="B70" s="36">
        <v>120311.0762918001</v>
      </c>
      <c r="C70" s="37">
        <v>0</v>
      </c>
      <c r="D70" s="37">
        <v>17985.34002640162</v>
      </c>
      <c r="E70" s="37">
        <v>0</v>
      </c>
      <c r="F70" s="37">
        <v>0</v>
      </c>
      <c r="G70" s="37">
        <v>138296.41631820178</v>
      </c>
      <c r="H70" s="37">
        <v>273796.75051882333</v>
      </c>
      <c r="I70" s="37">
        <v>0</v>
      </c>
      <c r="J70" s="38">
        <v>273796.75051882333</v>
      </c>
    </row>
    <row r="71" spans="1:10" x14ac:dyDescent="0.25">
      <c r="A71" s="6">
        <v>12</v>
      </c>
      <c r="B71" s="36">
        <v>122975.32075886696</v>
      </c>
      <c r="C71" s="37">
        <v>0</v>
      </c>
      <c r="D71" s="37">
        <v>18064.975517463707</v>
      </c>
      <c r="E71" s="37">
        <v>0</v>
      </c>
      <c r="F71" s="37">
        <v>0</v>
      </c>
      <c r="G71" s="37">
        <v>141040.29627633072</v>
      </c>
      <c r="H71" s="37">
        <v>274944.31561528059</v>
      </c>
      <c r="I71" s="37">
        <v>0</v>
      </c>
      <c r="J71" s="38">
        <v>274944.31561528059</v>
      </c>
    </row>
    <row r="72" spans="1:10" x14ac:dyDescent="0.25">
      <c r="A72" s="5" t="s">
        <v>13</v>
      </c>
      <c r="B72" s="36">
        <v>36711.591999999997</v>
      </c>
      <c r="C72" s="37">
        <v>1427.165</v>
      </c>
      <c r="D72" s="37">
        <v>8350.201877048461</v>
      </c>
      <c r="E72" s="37">
        <v>0</v>
      </c>
      <c r="F72" s="37">
        <v>1251.8793660000001</v>
      </c>
      <c r="G72" s="37">
        <v>47740.838243048463</v>
      </c>
      <c r="H72" s="37">
        <v>133088.98120760015</v>
      </c>
      <c r="I72" s="37">
        <v>0</v>
      </c>
      <c r="J72" s="38">
        <v>133088.98120760015</v>
      </c>
    </row>
    <row r="73" spans="1:10" x14ac:dyDescent="0.25">
      <c r="A73" s="6">
        <v>1</v>
      </c>
      <c r="B73" s="36">
        <v>6851.01</v>
      </c>
      <c r="C73" s="37">
        <v>275.04199999999997</v>
      </c>
      <c r="D73" s="37">
        <v>741.19749158412503</v>
      </c>
      <c r="E73" s="37">
        <v>0</v>
      </c>
      <c r="F73" s="37">
        <v>247.88200000000001</v>
      </c>
      <c r="G73" s="37">
        <v>8115.1314915841258</v>
      </c>
      <c r="H73" s="37">
        <v>11813.315699145856</v>
      </c>
      <c r="I73" s="37">
        <v>0</v>
      </c>
      <c r="J73" s="38">
        <v>11813.315699145856</v>
      </c>
    </row>
    <row r="74" spans="1:10" x14ac:dyDescent="0.25">
      <c r="A74" s="6">
        <v>2</v>
      </c>
      <c r="B74" s="36">
        <v>6202.0949999999993</v>
      </c>
      <c r="C74" s="37">
        <v>269.86799999999999</v>
      </c>
      <c r="D74" s="37">
        <v>689.55682073153218</v>
      </c>
      <c r="E74" s="37">
        <v>0</v>
      </c>
      <c r="F74" s="37">
        <v>220.60599999999997</v>
      </c>
      <c r="G74" s="37">
        <v>7382.1258207315313</v>
      </c>
      <c r="H74" s="37">
        <v>10972.616179873674</v>
      </c>
      <c r="I74" s="37">
        <v>0</v>
      </c>
      <c r="J74" s="38">
        <v>10972.616179873674</v>
      </c>
    </row>
    <row r="75" spans="1:10" x14ac:dyDescent="0.25">
      <c r="A75" s="6">
        <v>3</v>
      </c>
      <c r="B75" s="36">
        <v>5088.5469999999987</v>
      </c>
      <c r="C75" s="37">
        <v>193.005</v>
      </c>
      <c r="D75" s="37">
        <v>741.20988311512508</v>
      </c>
      <c r="E75" s="37">
        <v>0</v>
      </c>
      <c r="F75" s="37">
        <v>170.88200000000003</v>
      </c>
      <c r="G75" s="37">
        <v>6193.6438831151254</v>
      </c>
      <c r="H75" s="37">
        <v>11813.514699145857</v>
      </c>
      <c r="I75" s="37">
        <v>0</v>
      </c>
      <c r="J75" s="38">
        <v>11813.514699145857</v>
      </c>
    </row>
    <row r="76" spans="1:10" x14ac:dyDescent="0.25">
      <c r="A76" s="6">
        <v>4</v>
      </c>
      <c r="B76" s="36">
        <v>4244.0259999999998</v>
      </c>
      <c r="C76" s="37">
        <v>156.77500000000001</v>
      </c>
      <c r="D76" s="37">
        <v>718.39899739092755</v>
      </c>
      <c r="E76" s="37">
        <v>0</v>
      </c>
      <c r="F76" s="37">
        <v>143.26600000000002</v>
      </c>
      <c r="G76" s="37">
        <v>5262.4659973909265</v>
      </c>
      <c r="H76" s="37">
        <v>11450.020192721797</v>
      </c>
      <c r="I76" s="37">
        <v>0</v>
      </c>
      <c r="J76" s="38">
        <v>11450.020192721797</v>
      </c>
    </row>
    <row r="77" spans="1:10" x14ac:dyDescent="0.25">
      <c r="A77" s="6">
        <v>5</v>
      </c>
      <c r="B77" s="36"/>
      <c r="C77" s="37"/>
      <c r="D77" s="37">
        <v>719.64073804860482</v>
      </c>
      <c r="E77" s="37">
        <v>0</v>
      </c>
      <c r="F77" s="37"/>
      <c r="G77" s="37">
        <v>719.64073804860482</v>
      </c>
      <c r="H77" s="37">
        <v>11482.455690096083</v>
      </c>
      <c r="I77" s="37">
        <v>0</v>
      </c>
      <c r="J77" s="38">
        <v>11482.455690096083</v>
      </c>
    </row>
    <row r="78" spans="1:10" x14ac:dyDescent="0.25">
      <c r="A78" s="6">
        <v>6</v>
      </c>
      <c r="B78" s="36"/>
      <c r="C78" s="37"/>
      <c r="D78" s="37">
        <v>646.54122654886169</v>
      </c>
      <c r="E78" s="37">
        <v>0</v>
      </c>
      <c r="F78" s="37"/>
      <c r="G78" s="37">
        <v>646.54122654886169</v>
      </c>
      <c r="H78" s="37">
        <v>10255.877521268601</v>
      </c>
      <c r="I78" s="37">
        <v>0</v>
      </c>
      <c r="J78" s="38">
        <v>10255.877521268601</v>
      </c>
    </row>
    <row r="79" spans="1:10" x14ac:dyDescent="0.25">
      <c r="A79" s="6">
        <v>7</v>
      </c>
      <c r="B79" s="36"/>
      <c r="C79" s="37"/>
      <c r="D79" s="37">
        <v>501.61772308493909</v>
      </c>
      <c r="E79" s="37">
        <v>0</v>
      </c>
      <c r="F79" s="37"/>
      <c r="G79" s="37">
        <v>501.61772308493909</v>
      </c>
      <c r="H79" s="37">
        <v>8046.1520325495248</v>
      </c>
      <c r="I79" s="37">
        <v>0</v>
      </c>
      <c r="J79" s="38">
        <v>8046.1520325495248</v>
      </c>
    </row>
    <row r="80" spans="1:10" x14ac:dyDescent="0.25">
      <c r="A80" s="6">
        <v>8</v>
      </c>
      <c r="B80" s="36"/>
      <c r="C80" s="37"/>
      <c r="D80" s="37">
        <v>700.30333901756615</v>
      </c>
      <c r="E80" s="37">
        <v>0</v>
      </c>
      <c r="F80" s="37"/>
      <c r="G80" s="37">
        <v>700.30333901756615</v>
      </c>
      <c r="H80" s="37">
        <v>11146.648352628079</v>
      </c>
      <c r="I80" s="37">
        <v>0</v>
      </c>
      <c r="J80" s="38">
        <v>11146.648352628079</v>
      </c>
    </row>
    <row r="81" spans="1:10" x14ac:dyDescent="0.25">
      <c r="A81" s="6">
        <v>9</v>
      </c>
      <c r="B81" s="36"/>
      <c r="C81" s="37"/>
      <c r="D81" s="37">
        <v>700.39806475385308</v>
      </c>
      <c r="E81" s="37">
        <v>0</v>
      </c>
      <c r="F81" s="37"/>
      <c r="G81" s="37">
        <v>700.39806475385308</v>
      </c>
      <c r="H81" s="37">
        <v>11172.36199915719</v>
      </c>
      <c r="I81" s="37">
        <v>0</v>
      </c>
      <c r="J81" s="38">
        <v>11172.36199915719</v>
      </c>
    </row>
    <row r="82" spans="1:10" x14ac:dyDescent="0.25">
      <c r="A82" s="6">
        <v>10</v>
      </c>
      <c r="B82" s="36">
        <v>3365.482</v>
      </c>
      <c r="C82" s="37">
        <v>128.72499999999999</v>
      </c>
      <c r="D82" s="37">
        <v>741.17127633512519</v>
      </c>
      <c r="E82" s="37">
        <v>0</v>
      </c>
      <c r="F82" s="37">
        <v>99.99633399999999</v>
      </c>
      <c r="G82" s="37">
        <v>4335.374610335125</v>
      </c>
      <c r="H82" s="37">
        <v>11812.894699145856</v>
      </c>
      <c r="I82" s="37">
        <v>0</v>
      </c>
      <c r="J82" s="38">
        <v>11812.894699145856</v>
      </c>
    </row>
    <row r="83" spans="1:10" x14ac:dyDescent="0.25">
      <c r="A83" s="6">
        <v>11</v>
      </c>
      <c r="B83" s="36">
        <v>5045.924</v>
      </c>
      <c r="C83" s="37">
        <v>182.88499999999999</v>
      </c>
      <c r="D83" s="37">
        <v>718.40292033792753</v>
      </c>
      <c r="E83" s="37">
        <v>0</v>
      </c>
      <c r="F83" s="37">
        <v>165.88703199999998</v>
      </c>
      <c r="G83" s="37">
        <v>6113.0989523379285</v>
      </c>
      <c r="H83" s="37">
        <v>11450.083192721797</v>
      </c>
      <c r="I83" s="37">
        <v>0</v>
      </c>
      <c r="J83" s="38">
        <v>11450.083192721797</v>
      </c>
    </row>
    <row r="84" spans="1:10" x14ac:dyDescent="0.25">
      <c r="A84" s="6">
        <v>12</v>
      </c>
      <c r="B84" s="36">
        <v>5914.5079999999989</v>
      </c>
      <c r="C84" s="37">
        <v>220.86500000000001</v>
      </c>
      <c r="D84" s="37">
        <v>731.76339609987508</v>
      </c>
      <c r="E84" s="37">
        <v>0</v>
      </c>
      <c r="F84" s="37">
        <v>203.36</v>
      </c>
      <c r="G84" s="37">
        <v>7070.4963960998757</v>
      </c>
      <c r="H84" s="37">
        <v>11673.040949145856</v>
      </c>
      <c r="I84" s="37">
        <v>0</v>
      </c>
      <c r="J84" s="38">
        <v>11673.040949145856</v>
      </c>
    </row>
    <row r="85" spans="1:10" x14ac:dyDescent="0.25">
      <c r="A85" s="5" t="s">
        <v>14</v>
      </c>
      <c r="B85" s="36">
        <v>34587.022000000004</v>
      </c>
      <c r="C85" s="37">
        <v>5.1850000000000005</v>
      </c>
      <c r="D85" s="37">
        <v>1556.6086190700939</v>
      </c>
      <c r="E85" s="37">
        <v>2131.4200000000005</v>
      </c>
      <c r="F85" s="37">
        <v>2357.357</v>
      </c>
      <c r="G85" s="37">
        <v>40637.592619070092</v>
      </c>
      <c r="H85" s="37">
        <v>23565.278449597099</v>
      </c>
      <c r="I85" s="37">
        <v>3215.3320000000003</v>
      </c>
      <c r="J85" s="38">
        <v>26780.610449597101</v>
      </c>
    </row>
    <row r="86" spans="1:10" x14ac:dyDescent="0.25">
      <c r="A86" s="6">
        <v>1</v>
      </c>
      <c r="B86" s="36">
        <v>6243.4080000000004</v>
      </c>
      <c r="C86" s="37">
        <v>1.1000000000000001</v>
      </c>
      <c r="D86" s="37">
        <v>137.09066600797055</v>
      </c>
      <c r="E86" s="37">
        <v>188.62200000000001</v>
      </c>
      <c r="F86" s="37">
        <v>445.512</v>
      </c>
      <c r="G86" s="37">
        <v>7015.7326660079698</v>
      </c>
      <c r="H86" s="37">
        <v>2069.7509869458104</v>
      </c>
      <c r="I86" s="37">
        <v>285.358</v>
      </c>
      <c r="J86" s="38">
        <v>2355.1089869458106</v>
      </c>
    </row>
    <row r="87" spans="1:10" x14ac:dyDescent="0.25">
      <c r="A87" s="6">
        <v>2</v>
      </c>
      <c r="B87" s="36">
        <v>5667.4840000000004</v>
      </c>
      <c r="C87" s="37">
        <v>0.9</v>
      </c>
      <c r="D87" s="37">
        <v>128.22351233855144</v>
      </c>
      <c r="E87" s="37">
        <v>170.36799999999999</v>
      </c>
      <c r="F87" s="37">
        <v>401.52300000000002</v>
      </c>
      <c r="G87" s="37">
        <v>6368.4985123385513</v>
      </c>
      <c r="H87" s="37">
        <v>1925.4966369852461</v>
      </c>
      <c r="I87" s="37">
        <v>257.74299999999999</v>
      </c>
      <c r="J87" s="38">
        <v>2183.2396369852463</v>
      </c>
    </row>
    <row r="88" spans="1:10" x14ac:dyDescent="0.25">
      <c r="A88" s="6">
        <v>3</v>
      </c>
      <c r="B88" s="36">
        <v>4918.2530000000006</v>
      </c>
      <c r="C88" s="37">
        <v>0.7</v>
      </c>
      <c r="D88" s="37">
        <v>136.56502457670877</v>
      </c>
      <c r="E88" s="37">
        <v>188.62200000000001</v>
      </c>
      <c r="F88" s="37">
        <v>332.14500000000004</v>
      </c>
      <c r="G88" s="37">
        <v>5576.2850245767086</v>
      </c>
      <c r="H88" s="37">
        <v>2069.7509869458104</v>
      </c>
      <c r="I88" s="37">
        <v>285.358</v>
      </c>
      <c r="J88" s="38">
        <v>2355.1089869458106</v>
      </c>
    </row>
    <row r="89" spans="1:10" x14ac:dyDescent="0.25">
      <c r="A89" s="6">
        <v>4</v>
      </c>
      <c r="B89" s="36">
        <v>3837.2910000000002</v>
      </c>
      <c r="C89" s="37">
        <v>0.5</v>
      </c>
      <c r="D89" s="37">
        <v>133.31985835043034</v>
      </c>
      <c r="E89" s="37">
        <v>182.53700000000001</v>
      </c>
      <c r="F89" s="37">
        <v>229.11</v>
      </c>
      <c r="G89" s="37">
        <v>4382.7578583504301</v>
      </c>
      <c r="H89" s="37">
        <v>2021.6662036256228</v>
      </c>
      <c r="I89" s="37">
        <v>276.15300000000002</v>
      </c>
      <c r="J89" s="38">
        <v>2297.8192036256223</v>
      </c>
    </row>
    <row r="90" spans="1:10" x14ac:dyDescent="0.25">
      <c r="A90" s="6">
        <v>5</v>
      </c>
      <c r="B90" s="36"/>
      <c r="C90" s="37"/>
      <c r="D90" s="37">
        <v>136.56508229209342</v>
      </c>
      <c r="E90" s="37">
        <v>188.62200000000001</v>
      </c>
      <c r="F90" s="37"/>
      <c r="G90" s="37">
        <v>325.18708229209341</v>
      </c>
      <c r="H90" s="37">
        <v>2069.7519524412205</v>
      </c>
      <c r="I90" s="37">
        <v>285.358</v>
      </c>
      <c r="J90" s="38">
        <v>2355.1099524412202</v>
      </c>
    </row>
    <row r="91" spans="1:10" x14ac:dyDescent="0.25">
      <c r="A91" s="6">
        <v>6</v>
      </c>
      <c r="B91" s="36"/>
      <c r="C91" s="37"/>
      <c r="D91" s="37">
        <v>117.44107733616046</v>
      </c>
      <c r="E91" s="37">
        <v>93.087000000000003</v>
      </c>
      <c r="F91" s="37"/>
      <c r="G91" s="37">
        <v>210.52807733616052</v>
      </c>
      <c r="H91" s="37">
        <v>1756.1897361267077</v>
      </c>
      <c r="I91" s="37">
        <v>276.15300000000002</v>
      </c>
      <c r="J91" s="38">
        <v>2032.3427361267075</v>
      </c>
    </row>
    <row r="92" spans="1:10" x14ac:dyDescent="0.25">
      <c r="A92" s="6">
        <v>7</v>
      </c>
      <c r="B92" s="36"/>
      <c r="C92" s="37"/>
      <c r="D92" s="37">
        <v>91.303556047868369</v>
      </c>
      <c r="E92" s="37">
        <v>188.62200000000001</v>
      </c>
      <c r="F92" s="37"/>
      <c r="G92" s="37">
        <v>279.92555604786838</v>
      </c>
      <c r="H92" s="37">
        <v>1409.4438353472369</v>
      </c>
      <c r="I92" s="37">
        <v>140.82900000000001</v>
      </c>
      <c r="J92" s="38">
        <v>1550.2728353472369</v>
      </c>
    </row>
    <row r="93" spans="1:10" x14ac:dyDescent="0.25">
      <c r="A93" s="6">
        <v>8</v>
      </c>
      <c r="B93" s="36"/>
      <c r="C93" s="37"/>
      <c r="D93" s="37">
        <v>135.99760808088087</v>
      </c>
      <c r="E93" s="37">
        <v>188.62200000000001</v>
      </c>
      <c r="F93" s="37"/>
      <c r="G93" s="37">
        <v>324.61960808088088</v>
      </c>
      <c r="H93" s="37">
        <v>2060.2589247184378</v>
      </c>
      <c r="I93" s="37">
        <v>285.358</v>
      </c>
      <c r="J93" s="38">
        <v>2345.6169247184375</v>
      </c>
    </row>
    <row r="94" spans="1:10" x14ac:dyDescent="0.25">
      <c r="A94" s="6">
        <v>9</v>
      </c>
      <c r="B94" s="36"/>
      <c r="C94" s="37"/>
      <c r="D94" s="37">
        <v>133.32791674273804</v>
      </c>
      <c r="E94" s="37">
        <v>182.53700000000001</v>
      </c>
      <c r="F94" s="37"/>
      <c r="G94" s="37">
        <v>315.86491674273799</v>
      </c>
      <c r="H94" s="37">
        <v>2021.8010089437612</v>
      </c>
      <c r="I94" s="37">
        <v>276.15300000000002</v>
      </c>
      <c r="J94" s="38">
        <v>2297.954008943761</v>
      </c>
    </row>
    <row r="95" spans="1:10" x14ac:dyDescent="0.25">
      <c r="A95" s="6">
        <v>10</v>
      </c>
      <c r="B95" s="36">
        <v>3599.3269999999998</v>
      </c>
      <c r="C95" s="37">
        <v>0.34499999999999997</v>
      </c>
      <c r="D95" s="37">
        <v>136.56502457670877</v>
      </c>
      <c r="E95" s="37">
        <v>188.62200000000001</v>
      </c>
      <c r="F95" s="37">
        <v>215.86399999999995</v>
      </c>
      <c r="G95" s="37">
        <v>4140.7230245767087</v>
      </c>
      <c r="H95" s="37">
        <v>2069.7509869458104</v>
      </c>
      <c r="I95" s="37">
        <v>285.358</v>
      </c>
      <c r="J95" s="38">
        <v>2355.1089869458106</v>
      </c>
    </row>
    <row r="96" spans="1:10" x14ac:dyDescent="0.25">
      <c r="A96" s="6">
        <v>11</v>
      </c>
      <c r="B96" s="36">
        <v>4730.3419999999996</v>
      </c>
      <c r="C96" s="37">
        <v>0.66800000000000004</v>
      </c>
      <c r="D96" s="37">
        <v>133.85037812444165</v>
      </c>
      <c r="E96" s="37">
        <v>182.53700000000001</v>
      </c>
      <c r="F96" s="37">
        <v>322.96999999999997</v>
      </c>
      <c r="G96" s="37">
        <v>5370.3673781244415</v>
      </c>
      <c r="H96" s="37">
        <v>2021.6662036256228</v>
      </c>
      <c r="I96" s="37">
        <v>276.15300000000002</v>
      </c>
      <c r="J96" s="38">
        <v>2297.8192036256223</v>
      </c>
    </row>
    <row r="97" spans="1:10" x14ac:dyDescent="0.25">
      <c r="A97" s="6">
        <v>12</v>
      </c>
      <c r="B97" s="36">
        <v>5590.9169999999995</v>
      </c>
      <c r="C97" s="37">
        <v>0.97199999999999998</v>
      </c>
      <c r="D97" s="37">
        <v>136.35891459554117</v>
      </c>
      <c r="E97" s="37">
        <v>188.62200000000001</v>
      </c>
      <c r="F97" s="37">
        <v>410.233</v>
      </c>
      <c r="G97" s="37">
        <v>6327.1029145955417</v>
      </c>
      <c r="H97" s="37">
        <v>2069.7509869458104</v>
      </c>
      <c r="I97" s="37">
        <v>285.358</v>
      </c>
      <c r="J97" s="38">
        <v>2355.1089869458106</v>
      </c>
    </row>
    <row r="98" spans="1:10" x14ac:dyDescent="0.25">
      <c r="A98" s="5" t="s">
        <v>10</v>
      </c>
      <c r="B98" s="36">
        <v>99381.60248300001</v>
      </c>
      <c r="C98" s="37">
        <v>50211.079003999999</v>
      </c>
      <c r="D98" s="37">
        <v>7959.1244567644671</v>
      </c>
      <c r="E98" s="37">
        <v>1704.3077029999999</v>
      </c>
      <c r="F98" s="37">
        <v>4428.0624719999996</v>
      </c>
      <c r="G98" s="37">
        <v>163684.17611876447</v>
      </c>
      <c r="H98" s="37">
        <v>127318.64450548954</v>
      </c>
      <c r="I98" s="37">
        <v>2019.3887999999997</v>
      </c>
      <c r="J98" s="38">
        <v>129338.03330548952</v>
      </c>
    </row>
    <row r="99" spans="1:10" x14ac:dyDescent="0.25">
      <c r="A99" s="6">
        <v>1</v>
      </c>
      <c r="B99" s="36">
        <v>17027.547999999999</v>
      </c>
      <c r="C99" s="37">
        <v>9803.3240000000023</v>
      </c>
      <c r="D99" s="37">
        <v>704.72533574811973</v>
      </c>
      <c r="E99" s="37">
        <v>107.51900000000001</v>
      </c>
      <c r="F99" s="37">
        <v>898.49200000000008</v>
      </c>
      <c r="G99" s="37">
        <v>28541.608335748126</v>
      </c>
      <c r="H99" s="37">
        <v>11260.337734029394</v>
      </c>
      <c r="I99" s="37">
        <v>165.92599999999999</v>
      </c>
      <c r="J99" s="38">
        <v>11426.263734029393</v>
      </c>
    </row>
    <row r="100" spans="1:10" x14ac:dyDescent="0.25">
      <c r="A100" s="6">
        <v>2</v>
      </c>
      <c r="B100" s="36">
        <v>16624.508000000002</v>
      </c>
      <c r="C100" s="37">
        <v>9849.3200000000015</v>
      </c>
      <c r="D100" s="37">
        <v>639.07552263029163</v>
      </c>
      <c r="E100" s="37">
        <v>140.78299999999999</v>
      </c>
      <c r="F100" s="37">
        <v>796.31299999999987</v>
      </c>
      <c r="G100" s="37">
        <v>28049.999522630293</v>
      </c>
      <c r="H100" s="37">
        <v>10275.357265340495</v>
      </c>
      <c r="I100" s="37">
        <v>163.30600000000001</v>
      </c>
      <c r="J100" s="38">
        <v>10438.663265340494</v>
      </c>
    </row>
    <row r="101" spans="1:10" x14ac:dyDescent="0.25">
      <c r="A101" s="6">
        <v>3</v>
      </c>
      <c r="B101" s="36">
        <v>14854.783000000001</v>
      </c>
      <c r="C101" s="37">
        <v>6727.9170000000013</v>
      </c>
      <c r="D101" s="37">
        <v>704.7250866721198</v>
      </c>
      <c r="E101" s="37">
        <v>140.75700000000001</v>
      </c>
      <c r="F101" s="37">
        <v>617.69299999999998</v>
      </c>
      <c r="G101" s="37">
        <v>23045.875086672117</v>
      </c>
      <c r="H101" s="37">
        <v>11260.333734029393</v>
      </c>
      <c r="I101" s="37">
        <v>157.48699999999999</v>
      </c>
      <c r="J101" s="38">
        <v>11417.820734029394</v>
      </c>
    </row>
    <row r="102" spans="1:10" x14ac:dyDescent="0.25">
      <c r="A102" s="6">
        <v>4</v>
      </c>
      <c r="B102" s="36">
        <v>11774.836730000001</v>
      </c>
      <c r="C102" s="37">
        <v>5443.268</v>
      </c>
      <c r="D102" s="37">
        <v>682.95176515170817</v>
      </c>
      <c r="E102" s="37">
        <v>154.78</v>
      </c>
      <c r="F102" s="37">
        <v>417.91600000000005</v>
      </c>
      <c r="G102" s="37">
        <v>18473.752495151708</v>
      </c>
      <c r="H102" s="37">
        <v>10932.009911133095</v>
      </c>
      <c r="I102" s="37">
        <v>181.054</v>
      </c>
      <c r="J102" s="38">
        <v>11113.063911133095</v>
      </c>
    </row>
    <row r="103" spans="1:10" x14ac:dyDescent="0.25">
      <c r="A103" s="6">
        <v>5</v>
      </c>
      <c r="B103" s="36"/>
      <c r="C103" s="37"/>
      <c r="D103" s="37">
        <v>704.54563704761711</v>
      </c>
      <c r="E103" s="37">
        <v>133.69</v>
      </c>
      <c r="F103" s="37"/>
      <c r="G103" s="37">
        <v>838.23563704761716</v>
      </c>
      <c r="H103" s="37">
        <v>11255.689141755272</v>
      </c>
      <c r="I103" s="37">
        <v>146.58199999999999</v>
      </c>
      <c r="J103" s="38">
        <v>11402.271141755271</v>
      </c>
    </row>
    <row r="104" spans="1:10" x14ac:dyDescent="0.25">
      <c r="A104" s="6">
        <v>6</v>
      </c>
      <c r="B104" s="36"/>
      <c r="C104" s="37"/>
      <c r="D104" s="37">
        <v>605.92051928002115</v>
      </c>
      <c r="E104" s="37">
        <v>248.16590300000001</v>
      </c>
      <c r="F104" s="37"/>
      <c r="G104" s="37">
        <v>854.086422280021</v>
      </c>
      <c r="H104" s="37">
        <v>9661.423986870459</v>
      </c>
      <c r="I104" s="37">
        <v>89.131</v>
      </c>
      <c r="J104" s="38">
        <v>9750.5549868704602</v>
      </c>
    </row>
    <row r="105" spans="1:10" x14ac:dyDescent="0.25">
      <c r="A105" s="6">
        <v>7</v>
      </c>
      <c r="B105" s="36"/>
      <c r="C105" s="37"/>
      <c r="D105" s="37">
        <v>478.92203022899582</v>
      </c>
      <c r="E105" s="37">
        <v>95.213999999999999</v>
      </c>
      <c r="F105" s="37"/>
      <c r="G105" s="37">
        <v>574.13603022899576</v>
      </c>
      <c r="H105" s="37">
        <v>7707.3504014257269</v>
      </c>
      <c r="I105" s="37">
        <v>192.155</v>
      </c>
      <c r="J105" s="38">
        <v>7899.5054014257275</v>
      </c>
    </row>
    <row r="106" spans="1:10" x14ac:dyDescent="0.25">
      <c r="A106" s="6">
        <v>8</v>
      </c>
      <c r="B106" s="36"/>
      <c r="C106" s="37"/>
      <c r="D106" s="37">
        <v>668.28188174859474</v>
      </c>
      <c r="E106" s="37">
        <v>160.89599999999999</v>
      </c>
      <c r="F106" s="37"/>
      <c r="G106" s="37">
        <v>829.1778817485947</v>
      </c>
      <c r="H106" s="37">
        <v>10663.497646441183</v>
      </c>
      <c r="I106" s="37">
        <v>338.99299999999999</v>
      </c>
      <c r="J106" s="38">
        <v>11002.490646441183</v>
      </c>
    </row>
    <row r="107" spans="1:10" x14ac:dyDescent="0.25">
      <c r="A107" s="6">
        <v>9</v>
      </c>
      <c r="B107" s="36">
        <v>0</v>
      </c>
      <c r="C107" s="37"/>
      <c r="D107" s="37">
        <v>677.61076691067262</v>
      </c>
      <c r="E107" s="37">
        <v>138.48779999999999</v>
      </c>
      <c r="F107" s="37"/>
      <c r="G107" s="37">
        <v>816.09856691067262</v>
      </c>
      <c r="H107" s="37">
        <v>10849.958305272616</v>
      </c>
      <c r="I107" s="37">
        <v>169.40480000000002</v>
      </c>
      <c r="J107" s="38">
        <v>11019.363105272616</v>
      </c>
    </row>
    <row r="108" spans="1:10" x14ac:dyDescent="0.25">
      <c r="A108" s="6">
        <v>10</v>
      </c>
      <c r="B108" s="36">
        <v>10156.876753</v>
      </c>
      <c r="C108" s="37">
        <v>3626.8429039999992</v>
      </c>
      <c r="D108" s="37">
        <v>704.73753160499359</v>
      </c>
      <c r="E108" s="37">
        <v>131.666</v>
      </c>
      <c r="F108" s="37">
        <v>320.91598899999997</v>
      </c>
      <c r="G108" s="37">
        <v>14941.039177604995</v>
      </c>
      <c r="H108" s="37">
        <v>11260.337734029394</v>
      </c>
      <c r="I108" s="37">
        <v>143.45699999999999</v>
      </c>
      <c r="J108" s="38">
        <v>11403.794734029392</v>
      </c>
    </row>
    <row r="109" spans="1:10" x14ac:dyDescent="0.25">
      <c r="A109" s="6">
        <v>11</v>
      </c>
      <c r="B109" s="36">
        <v>13387.324000000002</v>
      </c>
      <c r="C109" s="37">
        <v>6807.4630999999999</v>
      </c>
      <c r="D109" s="37">
        <v>682.9030439932128</v>
      </c>
      <c r="E109" s="37">
        <v>123.858</v>
      </c>
      <c r="F109" s="37">
        <v>619.98747800000001</v>
      </c>
      <c r="G109" s="37">
        <v>21621.535621993207</v>
      </c>
      <c r="H109" s="37">
        <v>10932.010911133095</v>
      </c>
      <c r="I109" s="37">
        <v>133.33500000000001</v>
      </c>
      <c r="J109" s="38">
        <v>11065.345911133094</v>
      </c>
    </row>
    <row r="110" spans="1:10" x14ac:dyDescent="0.25">
      <c r="A110" s="6">
        <v>12</v>
      </c>
      <c r="B110" s="36">
        <v>15555.726000000001</v>
      </c>
      <c r="C110" s="37">
        <v>7952.9439999999995</v>
      </c>
      <c r="D110" s="37">
        <v>704.72533574811973</v>
      </c>
      <c r="E110" s="37">
        <v>128.49100000000001</v>
      </c>
      <c r="F110" s="37">
        <v>756.74500500000022</v>
      </c>
      <c r="G110" s="37">
        <v>25098.631340748128</v>
      </c>
      <c r="H110" s="37">
        <v>11260.337734029394</v>
      </c>
      <c r="I110" s="37">
        <v>138.55799999999999</v>
      </c>
      <c r="J110" s="38">
        <v>11398.895734029395</v>
      </c>
    </row>
    <row r="111" spans="1:10" x14ac:dyDescent="0.25">
      <c r="A111" s="5" t="s">
        <v>5</v>
      </c>
      <c r="B111" s="36">
        <v>6218.4096319999999</v>
      </c>
      <c r="C111" s="37">
        <v>116.92099999999999</v>
      </c>
      <c r="D111" s="37">
        <v>4880.7073126642645</v>
      </c>
      <c r="E111" s="37">
        <v>0</v>
      </c>
      <c r="F111" s="37">
        <v>155.29689999999999</v>
      </c>
      <c r="G111" s="37">
        <v>11371.334844664267</v>
      </c>
      <c r="H111" s="37">
        <v>77615.804190207156</v>
      </c>
      <c r="I111" s="37">
        <v>0</v>
      </c>
      <c r="J111" s="38">
        <v>77615.804190207156</v>
      </c>
    </row>
    <row r="112" spans="1:10" x14ac:dyDescent="0.25">
      <c r="A112" s="6">
        <v>1</v>
      </c>
      <c r="B112" s="36">
        <v>1004.4774</v>
      </c>
      <c r="C112" s="37">
        <v>29.118000000000002</v>
      </c>
      <c r="D112" s="37">
        <v>415.33529923616015</v>
      </c>
      <c r="E112" s="37">
        <v>0</v>
      </c>
      <c r="F112" s="37">
        <v>28.291</v>
      </c>
      <c r="G112" s="37">
        <v>1477.2216992361605</v>
      </c>
      <c r="H112" s="37">
        <v>6626.1432950515336</v>
      </c>
      <c r="I112" s="37">
        <v>0</v>
      </c>
      <c r="J112" s="38">
        <v>6626.1432950515336</v>
      </c>
    </row>
    <row r="113" spans="1:10" x14ac:dyDescent="0.25">
      <c r="A113" s="6">
        <v>2</v>
      </c>
      <c r="B113" s="36">
        <v>925.41739999999993</v>
      </c>
      <c r="C113" s="37">
        <v>27.852</v>
      </c>
      <c r="D113" s="37">
        <v>386.72033740120918</v>
      </c>
      <c r="E113" s="37">
        <v>0</v>
      </c>
      <c r="F113" s="37">
        <v>28.881</v>
      </c>
      <c r="G113" s="37">
        <v>1368.8707374012092</v>
      </c>
      <c r="H113" s="37">
        <v>6148.7399116594506</v>
      </c>
      <c r="I113" s="37">
        <v>0</v>
      </c>
      <c r="J113" s="38">
        <v>6148.7399116594506</v>
      </c>
    </row>
    <row r="114" spans="1:10" x14ac:dyDescent="0.25">
      <c r="A114" s="6">
        <v>3</v>
      </c>
      <c r="B114" s="36">
        <v>995.85039999999992</v>
      </c>
      <c r="C114" s="37">
        <v>18.606000000000002</v>
      </c>
      <c r="D114" s="37">
        <v>415.33529923616015</v>
      </c>
      <c r="E114" s="37">
        <v>0</v>
      </c>
      <c r="F114" s="37">
        <v>23.442</v>
      </c>
      <c r="G114" s="37">
        <v>1453.2336992361604</v>
      </c>
      <c r="H114" s="37">
        <v>6626.1432950515336</v>
      </c>
      <c r="I114" s="37">
        <v>0</v>
      </c>
      <c r="J114" s="38">
        <v>6626.1432950515336</v>
      </c>
    </row>
    <row r="115" spans="1:10" x14ac:dyDescent="0.25">
      <c r="A115" s="6">
        <v>4</v>
      </c>
      <c r="B115" s="36">
        <v>761.08839999999998</v>
      </c>
      <c r="C115" s="37">
        <v>19.401</v>
      </c>
      <c r="D115" s="37">
        <v>405.79697862450985</v>
      </c>
      <c r="E115" s="37">
        <v>0</v>
      </c>
      <c r="F115" s="37">
        <v>17.236999999999998</v>
      </c>
      <c r="G115" s="37">
        <v>1203.5233786245099</v>
      </c>
      <c r="H115" s="37">
        <v>6467.0088339208396</v>
      </c>
      <c r="I115" s="37">
        <v>0</v>
      </c>
      <c r="J115" s="38">
        <v>6467.0088339208396</v>
      </c>
    </row>
    <row r="116" spans="1:10" x14ac:dyDescent="0.25">
      <c r="A116" s="6">
        <v>5</v>
      </c>
      <c r="B116" s="36"/>
      <c r="C116" s="37"/>
      <c r="D116" s="37">
        <v>445.59824923616014</v>
      </c>
      <c r="E116" s="37">
        <v>0</v>
      </c>
      <c r="F116" s="37"/>
      <c r="G116" s="37">
        <v>445.59824923616014</v>
      </c>
      <c r="H116" s="37">
        <v>7076.1432950515336</v>
      </c>
      <c r="I116" s="37">
        <v>0</v>
      </c>
      <c r="J116" s="38">
        <v>7076.1432950515336</v>
      </c>
    </row>
    <row r="117" spans="1:10" x14ac:dyDescent="0.25">
      <c r="A117" s="6">
        <v>6</v>
      </c>
      <c r="B117" s="36"/>
      <c r="C117" s="37"/>
      <c r="D117" s="37">
        <v>353.26013055811472</v>
      </c>
      <c r="E117" s="37">
        <v>0</v>
      </c>
      <c r="F117" s="37"/>
      <c r="G117" s="37">
        <v>353.26013055811472</v>
      </c>
      <c r="H117" s="37">
        <v>5687.7496525933429</v>
      </c>
      <c r="I117" s="37">
        <v>0</v>
      </c>
      <c r="J117" s="38">
        <v>5687.7496525933429</v>
      </c>
    </row>
    <row r="118" spans="1:10" x14ac:dyDescent="0.25">
      <c r="A118" s="6">
        <v>7</v>
      </c>
      <c r="B118" s="36"/>
      <c r="C118" s="37"/>
      <c r="D118" s="37">
        <v>338.17348203299434</v>
      </c>
      <c r="E118" s="37">
        <v>0</v>
      </c>
      <c r="F118" s="37"/>
      <c r="G118" s="37">
        <v>338.17348203299434</v>
      </c>
      <c r="H118" s="37">
        <v>5262.6270732981739</v>
      </c>
      <c r="I118" s="37">
        <v>0</v>
      </c>
      <c r="J118" s="38">
        <v>5262.6270732981739</v>
      </c>
    </row>
    <row r="119" spans="1:10" x14ac:dyDescent="0.25">
      <c r="A119" s="6">
        <v>8</v>
      </c>
      <c r="B119" s="36"/>
      <c r="C119" s="37"/>
      <c r="D119" s="37">
        <v>435.91088311761649</v>
      </c>
      <c r="E119" s="37">
        <v>0</v>
      </c>
      <c r="F119" s="37"/>
      <c r="G119" s="37">
        <v>435.91088311761649</v>
      </c>
      <c r="H119" s="37">
        <v>6907.4445756359974</v>
      </c>
      <c r="I119" s="37">
        <v>0</v>
      </c>
      <c r="J119" s="38">
        <v>6907.4445756359974</v>
      </c>
    </row>
    <row r="120" spans="1:10" x14ac:dyDescent="0.25">
      <c r="A120" s="6">
        <v>9</v>
      </c>
      <c r="B120" s="36"/>
      <c r="C120" s="37"/>
      <c r="D120" s="37">
        <v>449.51012862450983</v>
      </c>
      <c r="E120" s="37">
        <v>0</v>
      </c>
      <c r="F120" s="37"/>
      <c r="G120" s="37">
        <v>449.51012862450983</v>
      </c>
      <c r="H120" s="37">
        <v>7117.0088339208396</v>
      </c>
      <c r="I120" s="37">
        <v>0</v>
      </c>
      <c r="J120" s="38">
        <v>7117.0088339208396</v>
      </c>
    </row>
    <row r="121" spans="1:10" x14ac:dyDescent="0.25">
      <c r="A121" s="6">
        <v>10</v>
      </c>
      <c r="B121" s="36">
        <v>847.60739999999998</v>
      </c>
      <c r="C121" s="37">
        <v>2.9409999999999998</v>
      </c>
      <c r="D121" s="37">
        <v>415.33529923616015</v>
      </c>
      <c r="E121" s="37">
        <v>0</v>
      </c>
      <c r="F121" s="37">
        <v>14.349</v>
      </c>
      <c r="G121" s="37">
        <v>1280.2326992361604</v>
      </c>
      <c r="H121" s="37">
        <v>6626.1432950515336</v>
      </c>
      <c r="I121" s="37">
        <v>0</v>
      </c>
      <c r="J121" s="38">
        <v>6626.1432950515336</v>
      </c>
    </row>
    <row r="122" spans="1:10" x14ac:dyDescent="0.25">
      <c r="A122" s="6">
        <v>11</v>
      </c>
      <c r="B122" s="36">
        <v>804.88323200000002</v>
      </c>
      <c r="C122" s="37">
        <v>7.766</v>
      </c>
      <c r="D122" s="37">
        <v>404.39592612450986</v>
      </c>
      <c r="E122" s="37">
        <v>0</v>
      </c>
      <c r="F122" s="37">
        <v>19.305900000000001</v>
      </c>
      <c r="G122" s="37">
        <v>1236.3510581245098</v>
      </c>
      <c r="H122" s="37">
        <v>6444.5088339208396</v>
      </c>
      <c r="I122" s="37">
        <v>0</v>
      </c>
      <c r="J122" s="38">
        <v>6444.5088339208396</v>
      </c>
    </row>
    <row r="123" spans="1:10" x14ac:dyDescent="0.25">
      <c r="A123" s="6">
        <v>12</v>
      </c>
      <c r="B123" s="36">
        <v>879.08540000000005</v>
      </c>
      <c r="C123" s="37">
        <v>11.237</v>
      </c>
      <c r="D123" s="37">
        <v>415.33529923616015</v>
      </c>
      <c r="E123" s="37">
        <v>0</v>
      </c>
      <c r="F123" s="37">
        <v>23.791</v>
      </c>
      <c r="G123" s="37">
        <v>1329.4486992361601</v>
      </c>
      <c r="H123" s="37">
        <v>6626.1432950515336</v>
      </c>
      <c r="I123" s="37">
        <v>0</v>
      </c>
      <c r="J123" s="38">
        <v>6626.1432950515336</v>
      </c>
    </row>
    <row r="124" spans="1:10" x14ac:dyDescent="0.25">
      <c r="A124" s="42" t="s">
        <v>45</v>
      </c>
      <c r="B124" s="39">
        <v>1096539.0971247393</v>
      </c>
      <c r="C124" s="40">
        <v>58459.776081000004</v>
      </c>
      <c r="D124" s="40">
        <v>235378.65092313677</v>
      </c>
      <c r="E124" s="40">
        <v>3835.7277030000009</v>
      </c>
      <c r="F124" s="40">
        <v>8493.0653559999973</v>
      </c>
      <c r="G124" s="40">
        <v>1402706.3171878764</v>
      </c>
      <c r="H124" s="40">
        <v>3606869.5304522268</v>
      </c>
      <c r="I124" s="40">
        <v>5234.720800000001</v>
      </c>
      <c r="J124" s="41">
        <v>3612104.2512522261</v>
      </c>
    </row>
  </sheetData>
  <pageMargins left="0.70866141732283472" right="0.70866141732283472" top="0.74803149606299213" bottom="0.74803149606299213" header="0.31496062992125984" footer="0.31496062992125984"/>
  <pageSetup paperSize="9" scale="88" fitToHeight="0" orientation="landscape" r:id="rId2"/>
  <headerFooter>
    <oddFooter>&amp;L&amp;Z&amp;F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77"/>
  <sheetViews>
    <sheetView workbookViewId="0">
      <selection activeCell="M7" sqref="M7"/>
    </sheetView>
  </sheetViews>
  <sheetFormatPr defaultRowHeight="15" x14ac:dyDescent="0.25"/>
  <cols>
    <col min="1" max="1" width="21" customWidth="1"/>
    <col min="2" max="2" width="12.42578125" customWidth="1"/>
    <col min="3" max="3" width="16.85546875" customWidth="1"/>
    <col min="4" max="4" width="11" customWidth="1"/>
    <col min="5" max="5" width="9.28515625" customWidth="1"/>
    <col min="6" max="6" width="13.140625" customWidth="1"/>
    <col min="7" max="8" width="12.42578125" customWidth="1"/>
    <col min="9" max="9" width="17" customWidth="1"/>
    <col min="10" max="10" width="12.42578125" customWidth="1"/>
  </cols>
  <sheetData>
    <row r="1" spans="1:10" x14ac:dyDescent="0.25">
      <c r="J1" t="s">
        <v>97</v>
      </c>
    </row>
    <row r="2" spans="1:10" x14ac:dyDescent="0.25">
      <c r="I2" s="7"/>
    </row>
    <row r="4" spans="1:10" x14ac:dyDescent="0.25">
      <c r="A4" s="33" t="s">
        <v>1</v>
      </c>
      <c r="B4" s="32" t="s">
        <v>46</v>
      </c>
    </row>
    <row r="6" spans="1:10" x14ac:dyDescent="0.25">
      <c r="A6" s="34" t="s">
        <v>44</v>
      </c>
      <c r="B6" s="35" t="s">
        <v>47</v>
      </c>
      <c r="C6" s="35" t="s">
        <v>48</v>
      </c>
      <c r="D6" s="35" t="s">
        <v>49</v>
      </c>
      <c r="E6" s="35" t="s">
        <v>50</v>
      </c>
      <c r="F6" s="35" t="s">
        <v>51</v>
      </c>
      <c r="G6" s="35" t="s">
        <v>52</v>
      </c>
      <c r="H6" s="35" t="s">
        <v>53</v>
      </c>
      <c r="I6" s="35" t="s">
        <v>54</v>
      </c>
      <c r="J6" s="35" t="s">
        <v>55</v>
      </c>
    </row>
    <row r="7" spans="1:10" x14ac:dyDescent="0.25">
      <c r="A7" s="43" t="s">
        <v>19</v>
      </c>
      <c r="B7" s="44">
        <v>4389.4340560000001</v>
      </c>
      <c r="C7" s="44">
        <v>0</v>
      </c>
      <c r="D7" s="44">
        <v>857.9154267096776</v>
      </c>
      <c r="E7" s="44">
        <v>0</v>
      </c>
      <c r="F7" s="44">
        <v>3.8410000000000002</v>
      </c>
      <c r="G7" s="44">
        <v>5251.1904827096769</v>
      </c>
      <c r="H7" s="44">
        <v>9444.6372722813576</v>
      </c>
      <c r="I7" s="44">
        <v>0</v>
      </c>
      <c r="J7" s="44">
        <v>9444.6372722813576</v>
      </c>
    </row>
    <row r="8" spans="1:10" x14ac:dyDescent="0.25">
      <c r="A8" s="6">
        <v>1</v>
      </c>
      <c r="B8" s="36">
        <v>672.90650000000005</v>
      </c>
      <c r="C8" s="37">
        <v>0</v>
      </c>
      <c r="D8" s="37">
        <v>74.28876600000001</v>
      </c>
      <c r="E8" s="37">
        <v>0</v>
      </c>
      <c r="F8" s="37">
        <v>0.73199999999999998</v>
      </c>
      <c r="G8" s="37">
        <v>747.92726599999992</v>
      </c>
      <c r="H8" s="37">
        <v>817.83170510475679</v>
      </c>
      <c r="I8" s="37">
        <v>0</v>
      </c>
      <c r="J8" s="38">
        <v>817.83170510475679</v>
      </c>
    </row>
    <row r="9" spans="1:10" x14ac:dyDescent="0.25">
      <c r="A9" s="6">
        <v>2</v>
      </c>
      <c r="B9" s="36">
        <v>655.73649999999998</v>
      </c>
      <c r="C9" s="37">
        <v>0</v>
      </c>
      <c r="D9" s="37">
        <v>74.28876600000001</v>
      </c>
      <c r="E9" s="37">
        <v>0</v>
      </c>
      <c r="F9" s="37">
        <v>0.63600000000000001</v>
      </c>
      <c r="G9" s="37">
        <v>730.66126599999996</v>
      </c>
      <c r="H9" s="37">
        <v>817.83170510475679</v>
      </c>
      <c r="I9" s="37">
        <v>0</v>
      </c>
      <c r="J9" s="38">
        <v>817.83170510475679</v>
      </c>
    </row>
    <row r="10" spans="1:10" x14ac:dyDescent="0.25">
      <c r="A10" s="6">
        <v>3</v>
      </c>
      <c r="B10" s="36">
        <v>633.90650000000005</v>
      </c>
      <c r="C10" s="37">
        <v>0</v>
      </c>
      <c r="D10" s="37">
        <v>74.28876600000001</v>
      </c>
      <c r="E10" s="37">
        <v>0</v>
      </c>
      <c r="F10" s="37">
        <v>0.57599999999999996</v>
      </c>
      <c r="G10" s="37">
        <v>708.77126599999997</v>
      </c>
      <c r="H10" s="37">
        <v>817.83170510475679</v>
      </c>
      <c r="I10" s="37">
        <v>0</v>
      </c>
      <c r="J10" s="38">
        <v>817.83170510475679</v>
      </c>
    </row>
    <row r="11" spans="1:10" x14ac:dyDescent="0.25">
      <c r="A11" s="6">
        <v>4</v>
      </c>
      <c r="B11" s="36">
        <v>573.89552800000001</v>
      </c>
      <c r="C11" s="37">
        <v>0</v>
      </c>
      <c r="D11" s="37">
        <v>74.28876600000001</v>
      </c>
      <c r="E11" s="37">
        <v>0</v>
      </c>
      <c r="F11" s="37">
        <v>0.36199999999999999</v>
      </c>
      <c r="G11" s="37">
        <v>648.54629399999999</v>
      </c>
      <c r="H11" s="37">
        <v>817.83170510475679</v>
      </c>
      <c r="I11" s="37">
        <v>0</v>
      </c>
      <c r="J11" s="38">
        <v>817.83170510475679</v>
      </c>
    </row>
    <row r="12" spans="1:10" x14ac:dyDescent="0.25">
      <c r="A12" s="6">
        <v>5</v>
      </c>
      <c r="B12" s="36"/>
      <c r="C12" s="37"/>
      <c r="D12" s="37">
        <v>74.28876600000001</v>
      </c>
      <c r="E12" s="37">
        <v>0</v>
      </c>
      <c r="F12" s="37">
        <v>0</v>
      </c>
      <c r="G12" s="37">
        <v>74.28876600000001</v>
      </c>
      <c r="H12" s="37">
        <v>817.83170510475679</v>
      </c>
      <c r="I12" s="37">
        <v>0</v>
      </c>
      <c r="J12" s="38">
        <v>817.83170510475679</v>
      </c>
    </row>
    <row r="13" spans="1:10" x14ac:dyDescent="0.25">
      <c r="A13" s="6">
        <v>6</v>
      </c>
      <c r="B13" s="36"/>
      <c r="C13" s="37"/>
      <c r="D13" s="37">
        <v>74.28876600000001</v>
      </c>
      <c r="E13" s="37">
        <v>0</v>
      </c>
      <c r="F13" s="37">
        <v>0</v>
      </c>
      <c r="G13" s="37">
        <v>74.28876600000001</v>
      </c>
      <c r="H13" s="37">
        <v>817.83170510475679</v>
      </c>
      <c r="I13" s="37">
        <v>0</v>
      </c>
      <c r="J13" s="38">
        <v>817.83170510475679</v>
      </c>
    </row>
    <row r="14" spans="1:10" x14ac:dyDescent="0.25">
      <c r="A14" s="6">
        <v>7</v>
      </c>
      <c r="B14" s="36"/>
      <c r="C14" s="37"/>
      <c r="D14" s="37">
        <v>40.73900070967742</v>
      </c>
      <c r="E14" s="37">
        <v>0</v>
      </c>
      <c r="F14" s="37">
        <v>0</v>
      </c>
      <c r="G14" s="37">
        <v>40.73900070967742</v>
      </c>
      <c r="H14" s="37">
        <v>448.48851612903223</v>
      </c>
      <c r="I14" s="37">
        <v>0</v>
      </c>
      <c r="J14" s="38">
        <v>448.48851612903223</v>
      </c>
    </row>
    <row r="15" spans="1:10" x14ac:dyDescent="0.25">
      <c r="A15" s="6">
        <v>8</v>
      </c>
      <c r="B15" s="36"/>
      <c r="C15" s="37"/>
      <c r="D15" s="37">
        <v>74.28876600000001</v>
      </c>
      <c r="E15" s="37">
        <v>0</v>
      </c>
      <c r="F15" s="37">
        <v>0</v>
      </c>
      <c r="G15" s="37">
        <v>74.28876600000001</v>
      </c>
      <c r="H15" s="37">
        <v>817.83170510475679</v>
      </c>
      <c r="I15" s="37">
        <v>0</v>
      </c>
      <c r="J15" s="38">
        <v>817.83170510475679</v>
      </c>
    </row>
    <row r="16" spans="1:10" x14ac:dyDescent="0.25">
      <c r="A16" s="6">
        <v>9</v>
      </c>
      <c r="B16" s="36"/>
      <c r="C16" s="37"/>
      <c r="D16" s="37">
        <v>74.28876600000001</v>
      </c>
      <c r="E16" s="37">
        <v>0</v>
      </c>
      <c r="F16" s="37">
        <v>0</v>
      </c>
      <c r="G16" s="37">
        <v>74.28876600000001</v>
      </c>
      <c r="H16" s="37">
        <v>817.83170510475679</v>
      </c>
      <c r="I16" s="37">
        <v>0</v>
      </c>
      <c r="J16" s="38">
        <v>817.83170510475679</v>
      </c>
    </row>
    <row r="17" spans="1:10" x14ac:dyDescent="0.25">
      <c r="A17" s="6">
        <v>10</v>
      </c>
      <c r="B17" s="36">
        <v>574.98902799999996</v>
      </c>
      <c r="C17" s="37">
        <v>0</v>
      </c>
      <c r="D17" s="37">
        <v>74.28876600000001</v>
      </c>
      <c r="E17" s="37">
        <v>0</v>
      </c>
      <c r="F17" s="37">
        <v>0.36399999999999999</v>
      </c>
      <c r="G17" s="37">
        <v>649.641794</v>
      </c>
      <c r="H17" s="37">
        <v>817.83170510475679</v>
      </c>
      <c r="I17" s="37">
        <v>0</v>
      </c>
      <c r="J17" s="38">
        <v>817.83170510475679</v>
      </c>
    </row>
    <row r="18" spans="1:10" x14ac:dyDescent="0.25">
      <c r="A18" s="6">
        <v>11</v>
      </c>
      <c r="B18" s="36">
        <v>612</v>
      </c>
      <c r="C18" s="37">
        <v>0</v>
      </c>
      <c r="D18" s="37">
        <v>74.28876600000001</v>
      </c>
      <c r="E18" s="37">
        <v>0</v>
      </c>
      <c r="F18" s="37">
        <v>0.51500000000000001</v>
      </c>
      <c r="G18" s="37">
        <v>686.803766</v>
      </c>
      <c r="H18" s="37">
        <v>817.83170510475679</v>
      </c>
      <c r="I18" s="37">
        <v>0</v>
      </c>
      <c r="J18" s="38">
        <v>817.83170510475679</v>
      </c>
    </row>
    <row r="19" spans="1:10" x14ac:dyDescent="0.25">
      <c r="A19" s="6">
        <v>12</v>
      </c>
      <c r="B19" s="36">
        <v>666</v>
      </c>
      <c r="C19" s="37">
        <v>0</v>
      </c>
      <c r="D19" s="37">
        <v>74.28876600000001</v>
      </c>
      <c r="E19" s="37">
        <v>0</v>
      </c>
      <c r="F19" s="37">
        <v>0.65600000000000003</v>
      </c>
      <c r="G19" s="37">
        <v>740.94476599999996</v>
      </c>
      <c r="H19" s="37">
        <v>817.83170510475679</v>
      </c>
      <c r="I19" s="37">
        <v>0</v>
      </c>
      <c r="J19" s="38">
        <v>817.83170510475679</v>
      </c>
    </row>
    <row r="20" spans="1:10" x14ac:dyDescent="0.25">
      <c r="A20" s="43" t="s">
        <v>11</v>
      </c>
      <c r="B20" s="44">
        <v>32619.537016013997</v>
      </c>
      <c r="C20" s="44">
        <v>236.89899999999997</v>
      </c>
      <c r="D20" s="44">
        <v>6476.9993632254273</v>
      </c>
      <c r="E20" s="44">
        <v>0</v>
      </c>
      <c r="F20" s="44">
        <v>55.676000000000002</v>
      </c>
      <c r="G20" s="44">
        <v>39389.111379239424</v>
      </c>
      <c r="H20" s="44">
        <v>100871.82873005835</v>
      </c>
      <c r="I20" s="44">
        <v>0</v>
      </c>
      <c r="J20" s="44">
        <v>100871.82873005835</v>
      </c>
    </row>
    <row r="21" spans="1:10" x14ac:dyDescent="0.25">
      <c r="A21" s="6">
        <v>1</v>
      </c>
      <c r="B21" s="36">
        <v>5170.4837391999999</v>
      </c>
      <c r="C21" s="37">
        <v>45.420999999999999</v>
      </c>
      <c r="D21" s="37">
        <v>900.69731907168989</v>
      </c>
      <c r="E21" s="37">
        <v>0</v>
      </c>
      <c r="F21" s="37">
        <v>9.8769999999999989</v>
      </c>
      <c r="G21" s="37">
        <v>6126.4790582716896</v>
      </c>
      <c r="H21" s="37">
        <v>14027.679413357588</v>
      </c>
      <c r="I21" s="37">
        <v>0</v>
      </c>
      <c r="J21" s="38">
        <v>14027.679413357588</v>
      </c>
    </row>
    <row r="22" spans="1:10" x14ac:dyDescent="0.25">
      <c r="A22" s="6">
        <v>2</v>
      </c>
      <c r="B22" s="36">
        <v>4808.148826659999</v>
      </c>
      <c r="C22" s="37">
        <v>43.481000000000002</v>
      </c>
      <c r="D22" s="37">
        <v>899.53964050584887</v>
      </c>
      <c r="E22" s="37">
        <v>0</v>
      </c>
      <c r="F22" s="37">
        <v>9.8550000000000004</v>
      </c>
      <c r="G22" s="37">
        <v>5761.0244671658484</v>
      </c>
      <c r="H22" s="37">
        <v>14008.313115290723</v>
      </c>
      <c r="I22" s="37">
        <v>0</v>
      </c>
      <c r="J22" s="38">
        <v>14008.313115290723</v>
      </c>
    </row>
    <row r="23" spans="1:10" x14ac:dyDescent="0.25">
      <c r="A23" s="6">
        <v>3</v>
      </c>
      <c r="B23" s="36">
        <v>4653.825897153999</v>
      </c>
      <c r="C23" s="37">
        <v>29.617000000000001</v>
      </c>
      <c r="D23" s="37">
        <v>900.69731907168989</v>
      </c>
      <c r="E23" s="37">
        <v>0</v>
      </c>
      <c r="F23" s="37">
        <v>7.8159999999999998</v>
      </c>
      <c r="G23" s="37">
        <v>5591.9562162256889</v>
      </c>
      <c r="H23" s="37">
        <v>14027.679413357588</v>
      </c>
      <c r="I23" s="37">
        <v>0</v>
      </c>
      <c r="J23" s="38">
        <v>14027.679413357588</v>
      </c>
    </row>
    <row r="24" spans="1:10" x14ac:dyDescent="0.25">
      <c r="A24" s="6">
        <v>4</v>
      </c>
      <c r="B24" s="36">
        <v>4267.8204969999997</v>
      </c>
      <c r="C24" s="37">
        <v>29.08</v>
      </c>
      <c r="D24" s="37">
        <v>900.31142621640959</v>
      </c>
      <c r="E24" s="37">
        <v>0</v>
      </c>
      <c r="F24" s="37">
        <v>6.1840000000000002</v>
      </c>
      <c r="G24" s="37">
        <v>5203.3959232164098</v>
      </c>
      <c r="H24" s="37">
        <v>14021.22398066863</v>
      </c>
      <c r="I24" s="37">
        <v>0</v>
      </c>
      <c r="J24" s="38">
        <v>14021.22398066863</v>
      </c>
    </row>
    <row r="25" spans="1:10" x14ac:dyDescent="0.25">
      <c r="A25" s="6">
        <v>5</v>
      </c>
      <c r="B25" s="36">
        <v>0</v>
      </c>
      <c r="C25" s="37">
        <v>0</v>
      </c>
      <c r="D25" s="37">
        <v>139.727104</v>
      </c>
      <c r="E25" s="37">
        <v>0</v>
      </c>
      <c r="F25" s="37">
        <v>0</v>
      </c>
      <c r="G25" s="37">
        <v>139.727104</v>
      </c>
      <c r="H25" s="37">
        <v>2169</v>
      </c>
      <c r="I25" s="37">
        <v>0</v>
      </c>
      <c r="J25" s="38">
        <v>2169</v>
      </c>
    </row>
    <row r="26" spans="1:10" x14ac:dyDescent="0.25">
      <c r="A26" s="6">
        <v>6</v>
      </c>
      <c r="B26" s="36">
        <v>0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8">
        <v>0</v>
      </c>
    </row>
    <row r="27" spans="1:10" x14ac:dyDescent="0.25">
      <c r="A27" s="6">
        <v>7</v>
      </c>
      <c r="B27" s="36">
        <v>0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8">
        <v>0</v>
      </c>
    </row>
    <row r="28" spans="1:10" x14ac:dyDescent="0.25">
      <c r="A28" s="6">
        <v>8</v>
      </c>
      <c r="B28" s="36">
        <v>0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8">
        <v>0</v>
      </c>
    </row>
    <row r="29" spans="1:10" x14ac:dyDescent="0.25">
      <c r="A29" s="6">
        <v>9</v>
      </c>
      <c r="B29" s="36">
        <v>0</v>
      </c>
      <c r="C29" s="37">
        <v>0</v>
      </c>
      <c r="D29" s="37">
        <v>174.85292800000002</v>
      </c>
      <c r="E29" s="37">
        <v>0</v>
      </c>
      <c r="F29" s="37">
        <v>0</v>
      </c>
      <c r="G29" s="37">
        <v>174.85292800000002</v>
      </c>
      <c r="H29" s="37">
        <v>2711.4</v>
      </c>
      <c r="I29" s="37">
        <v>0</v>
      </c>
      <c r="J29" s="38">
        <v>2711.4</v>
      </c>
    </row>
    <row r="30" spans="1:10" x14ac:dyDescent="0.25">
      <c r="A30" s="6">
        <v>10</v>
      </c>
      <c r="B30" s="36">
        <v>4331.5607825999996</v>
      </c>
      <c r="C30" s="37">
        <v>33.76</v>
      </c>
      <c r="D30" s="37">
        <v>853.85317307168975</v>
      </c>
      <c r="E30" s="37">
        <v>0</v>
      </c>
      <c r="F30" s="37">
        <v>4.3469999999999995</v>
      </c>
      <c r="G30" s="37">
        <v>5223.52095567169</v>
      </c>
      <c r="H30" s="37">
        <v>13304.329413357586</v>
      </c>
      <c r="I30" s="37">
        <v>0</v>
      </c>
      <c r="J30" s="38">
        <v>13304.329413357586</v>
      </c>
    </row>
    <row r="31" spans="1:10" x14ac:dyDescent="0.25">
      <c r="A31" s="6">
        <v>11</v>
      </c>
      <c r="B31" s="36">
        <v>4589.0489195999999</v>
      </c>
      <c r="C31" s="37">
        <v>25.236000000000001</v>
      </c>
      <c r="D31" s="37">
        <v>853.46728021640945</v>
      </c>
      <c r="E31" s="37">
        <v>0</v>
      </c>
      <c r="F31" s="37">
        <v>7.6810000000000009</v>
      </c>
      <c r="G31" s="37">
        <v>5475.4331998164089</v>
      </c>
      <c r="H31" s="37">
        <v>13297.873980668628</v>
      </c>
      <c r="I31" s="37">
        <v>0</v>
      </c>
      <c r="J31" s="38">
        <v>13297.873980668628</v>
      </c>
    </row>
    <row r="32" spans="1:10" x14ac:dyDescent="0.25">
      <c r="A32" s="6">
        <v>12</v>
      </c>
      <c r="B32" s="36">
        <v>4798.6483537999993</v>
      </c>
      <c r="C32" s="37">
        <v>30.304000000000002</v>
      </c>
      <c r="D32" s="37">
        <v>853.85317307168975</v>
      </c>
      <c r="E32" s="37">
        <v>0</v>
      </c>
      <c r="F32" s="37">
        <v>9.9160000000000004</v>
      </c>
      <c r="G32" s="37">
        <v>5692.7215268716891</v>
      </c>
      <c r="H32" s="37">
        <v>13304.329413357586</v>
      </c>
      <c r="I32" s="37">
        <v>0</v>
      </c>
      <c r="J32" s="38">
        <v>13304.329413357586</v>
      </c>
    </row>
    <row r="33" spans="1:10" x14ac:dyDescent="0.25">
      <c r="A33" s="43" t="s">
        <v>29</v>
      </c>
      <c r="B33" s="44">
        <v>0</v>
      </c>
      <c r="C33" s="44">
        <v>0</v>
      </c>
      <c r="D33" s="44">
        <v>653.21273020373337</v>
      </c>
      <c r="E33" s="44">
        <v>0</v>
      </c>
      <c r="F33" s="44">
        <v>0</v>
      </c>
      <c r="G33" s="44">
        <v>653.21273020373337</v>
      </c>
      <c r="H33" s="44">
        <v>10086.669706666666</v>
      </c>
      <c r="I33" s="44">
        <v>0</v>
      </c>
      <c r="J33" s="44">
        <v>10086.669706666666</v>
      </c>
    </row>
    <row r="34" spans="1:10" x14ac:dyDescent="0.25">
      <c r="A34" s="6">
        <v>1</v>
      </c>
      <c r="B34" s="36">
        <v>0</v>
      </c>
      <c r="C34" s="37">
        <v>0</v>
      </c>
      <c r="D34" s="37">
        <v>56.427843699199997</v>
      </c>
      <c r="E34" s="37">
        <v>0</v>
      </c>
      <c r="F34" s="37">
        <v>0</v>
      </c>
      <c r="G34" s="37">
        <v>56.427843699199997</v>
      </c>
      <c r="H34" s="37">
        <v>871.33791999999994</v>
      </c>
      <c r="I34" s="37">
        <v>0</v>
      </c>
      <c r="J34" s="38">
        <v>871.33791999999994</v>
      </c>
    </row>
    <row r="35" spans="1:10" x14ac:dyDescent="0.25">
      <c r="A35" s="6">
        <v>2</v>
      </c>
      <c r="B35" s="36">
        <v>0</v>
      </c>
      <c r="C35" s="37">
        <v>0</v>
      </c>
      <c r="D35" s="37">
        <v>56.425512339199997</v>
      </c>
      <c r="E35" s="37">
        <v>0</v>
      </c>
      <c r="F35" s="37">
        <v>0</v>
      </c>
      <c r="G35" s="37">
        <v>56.425512339199997</v>
      </c>
      <c r="H35" s="37">
        <v>871.30192</v>
      </c>
      <c r="I35" s="37">
        <v>0</v>
      </c>
      <c r="J35" s="38">
        <v>871.30192</v>
      </c>
    </row>
    <row r="36" spans="1:10" x14ac:dyDescent="0.25">
      <c r="A36" s="6">
        <v>3</v>
      </c>
      <c r="B36" s="36">
        <v>0</v>
      </c>
      <c r="C36" s="37">
        <v>0</v>
      </c>
      <c r="D36" s="37">
        <v>56.427843699199997</v>
      </c>
      <c r="E36" s="37">
        <v>0</v>
      </c>
      <c r="F36" s="37">
        <v>0</v>
      </c>
      <c r="G36" s="37">
        <v>56.427843699199997</v>
      </c>
      <c r="H36" s="37">
        <v>871.33791999999994</v>
      </c>
      <c r="I36" s="37">
        <v>0</v>
      </c>
      <c r="J36" s="38">
        <v>871.33791999999994</v>
      </c>
    </row>
    <row r="37" spans="1:10" x14ac:dyDescent="0.25">
      <c r="A37" s="6">
        <v>4</v>
      </c>
      <c r="B37" s="36">
        <v>0</v>
      </c>
      <c r="C37" s="37">
        <v>0</v>
      </c>
      <c r="D37" s="37">
        <v>56.427066579200002</v>
      </c>
      <c r="E37" s="37">
        <v>0</v>
      </c>
      <c r="F37" s="37">
        <v>0</v>
      </c>
      <c r="G37" s="37">
        <v>56.427066579200002</v>
      </c>
      <c r="H37" s="37">
        <v>871.32592</v>
      </c>
      <c r="I37" s="37">
        <v>0</v>
      </c>
      <c r="J37" s="38">
        <v>871.32592</v>
      </c>
    </row>
    <row r="38" spans="1:10" x14ac:dyDescent="0.25">
      <c r="A38" s="6">
        <v>5</v>
      </c>
      <c r="B38" s="36">
        <v>0</v>
      </c>
      <c r="C38" s="37">
        <v>0</v>
      </c>
      <c r="D38" s="37">
        <v>56.427843699199997</v>
      </c>
      <c r="E38" s="37">
        <v>0</v>
      </c>
      <c r="F38" s="37">
        <v>0</v>
      </c>
      <c r="G38" s="37">
        <v>56.427843699199997</v>
      </c>
      <c r="H38" s="37">
        <v>871.33791999999994</v>
      </c>
      <c r="I38" s="37">
        <v>0</v>
      </c>
      <c r="J38" s="38">
        <v>871.33791999999994</v>
      </c>
    </row>
    <row r="39" spans="1:10" x14ac:dyDescent="0.25">
      <c r="A39" s="6">
        <v>6</v>
      </c>
      <c r="B39" s="36">
        <v>0</v>
      </c>
      <c r="C39" s="37">
        <v>0</v>
      </c>
      <c r="D39" s="37">
        <v>32.511112232533357</v>
      </c>
      <c r="E39" s="37">
        <v>0</v>
      </c>
      <c r="F39" s="37">
        <v>0</v>
      </c>
      <c r="G39" s="37">
        <v>32.511112232533357</v>
      </c>
      <c r="H39" s="37">
        <v>502.02458666666701</v>
      </c>
      <c r="I39" s="37">
        <v>0</v>
      </c>
      <c r="J39" s="38">
        <v>502.02458666666701</v>
      </c>
    </row>
    <row r="40" spans="1:10" x14ac:dyDescent="0.25">
      <c r="A40" s="6">
        <v>7</v>
      </c>
      <c r="B40" s="36">
        <v>0</v>
      </c>
      <c r="C40" s="37">
        <v>0</v>
      </c>
      <c r="D40" s="37">
        <v>56.427843699199997</v>
      </c>
      <c r="E40" s="37">
        <v>0</v>
      </c>
      <c r="F40" s="37">
        <v>0</v>
      </c>
      <c r="G40" s="37">
        <v>56.427843699199997</v>
      </c>
      <c r="H40" s="37">
        <v>871.33791999999994</v>
      </c>
      <c r="I40" s="37">
        <v>0</v>
      </c>
      <c r="J40" s="38">
        <v>871.33791999999994</v>
      </c>
    </row>
    <row r="41" spans="1:10" x14ac:dyDescent="0.25">
      <c r="A41" s="6">
        <v>8</v>
      </c>
      <c r="B41" s="36">
        <v>0</v>
      </c>
      <c r="C41" s="37">
        <v>0</v>
      </c>
      <c r="D41" s="37">
        <v>56.427843699199997</v>
      </c>
      <c r="E41" s="37">
        <v>0</v>
      </c>
      <c r="F41" s="37">
        <v>0</v>
      </c>
      <c r="G41" s="37">
        <v>56.427843699199997</v>
      </c>
      <c r="H41" s="37">
        <v>871.33791999999994</v>
      </c>
      <c r="I41" s="37">
        <v>0</v>
      </c>
      <c r="J41" s="38">
        <v>871.33791999999994</v>
      </c>
    </row>
    <row r="42" spans="1:10" x14ac:dyDescent="0.25">
      <c r="A42" s="6">
        <v>9</v>
      </c>
      <c r="B42" s="36">
        <v>0</v>
      </c>
      <c r="C42" s="37">
        <v>0</v>
      </c>
      <c r="D42" s="37">
        <v>56.427066579200002</v>
      </c>
      <c r="E42" s="37">
        <v>0</v>
      </c>
      <c r="F42" s="37">
        <v>0</v>
      </c>
      <c r="G42" s="37">
        <v>56.427066579200002</v>
      </c>
      <c r="H42" s="37">
        <v>871.32592</v>
      </c>
      <c r="I42" s="37">
        <v>0</v>
      </c>
      <c r="J42" s="38">
        <v>871.32592</v>
      </c>
    </row>
    <row r="43" spans="1:10" x14ac:dyDescent="0.25">
      <c r="A43" s="6">
        <v>10</v>
      </c>
      <c r="B43" s="36">
        <v>0</v>
      </c>
      <c r="C43" s="37">
        <v>0</v>
      </c>
      <c r="D43" s="37">
        <v>56.427843699199997</v>
      </c>
      <c r="E43" s="37">
        <v>0</v>
      </c>
      <c r="F43" s="37">
        <v>0</v>
      </c>
      <c r="G43" s="37">
        <v>56.427843699199997</v>
      </c>
      <c r="H43" s="37">
        <v>871.33791999999994</v>
      </c>
      <c r="I43" s="37">
        <v>0</v>
      </c>
      <c r="J43" s="38">
        <v>871.33791999999994</v>
      </c>
    </row>
    <row r="44" spans="1:10" x14ac:dyDescent="0.25">
      <c r="A44" s="6">
        <v>11</v>
      </c>
      <c r="B44" s="36">
        <v>0</v>
      </c>
      <c r="C44" s="37">
        <v>0</v>
      </c>
      <c r="D44" s="37">
        <v>56.427066579200002</v>
      </c>
      <c r="E44" s="37">
        <v>0</v>
      </c>
      <c r="F44" s="37">
        <v>0</v>
      </c>
      <c r="G44" s="37">
        <v>56.427066579200002</v>
      </c>
      <c r="H44" s="37">
        <v>871.32592</v>
      </c>
      <c r="I44" s="37">
        <v>0</v>
      </c>
      <c r="J44" s="38">
        <v>871.32592</v>
      </c>
    </row>
    <row r="45" spans="1:10" x14ac:dyDescent="0.25">
      <c r="A45" s="6">
        <v>12</v>
      </c>
      <c r="B45" s="36">
        <v>0</v>
      </c>
      <c r="C45" s="37">
        <v>0</v>
      </c>
      <c r="D45" s="37">
        <v>56.427843699199997</v>
      </c>
      <c r="E45" s="37">
        <v>0</v>
      </c>
      <c r="F45" s="37">
        <v>0</v>
      </c>
      <c r="G45" s="37">
        <v>56.427843699199997</v>
      </c>
      <c r="H45" s="37">
        <v>871.33791999999994</v>
      </c>
      <c r="I45" s="37">
        <v>0</v>
      </c>
      <c r="J45" s="38">
        <v>871.33791999999994</v>
      </c>
    </row>
    <row r="46" spans="1:10" x14ac:dyDescent="0.25">
      <c r="A46" s="43" t="s">
        <v>30</v>
      </c>
      <c r="B46" s="44">
        <v>0</v>
      </c>
      <c r="C46" s="44">
        <v>0</v>
      </c>
      <c r="D46" s="44">
        <v>1077.0319787999999</v>
      </c>
      <c r="E46" s="44">
        <v>0</v>
      </c>
      <c r="F46" s="44">
        <v>0</v>
      </c>
      <c r="G46" s="44">
        <v>1077.0319787999999</v>
      </c>
      <c r="H46" s="44">
        <v>16631.129999999997</v>
      </c>
      <c r="I46" s="44">
        <v>0</v>
      </c>
      <c r="J46" s="44">
        <v>16631.129999999997</v>
      </c>
    </row>
    <row r="47" spans="1:10" x14ac:dyDescent="0.25">
      <c r="A47" s="6">
        <v>1</v>
      </c>
      <c r="B47" s="36">
        <v>0</v>
      </c>
      <c r="C47" s="37">
        <v>0</v>
      </c>
      <c r="D47" s="37">
        <v>93.437670799999992</v>
      </c>
      <c r="E47" s="37">
        <v>0</v>
      </c>
      <c r="F47" s="37">
        <v>0</v>
      </c>
      <c r="G47" s="37">
        <v>93.437670799999992</v>
      </c>
      <c r="H47" s="37">
        <v>1442.83</v>
      </c>
      <c r="I47" s="37">
        <v>0</v>
      </c>
      <c r="J47" s="38">
        <v>1442.83</v>
      </c>
    </row>
    <row r="48" spans="1:10" x14ac:dyDescent="0.25">
      <c r="A48" s="6">
        <v>2</v>
      </c>
      <c r="B48" s="36">
        <v>0</v>
      </c>
      <c r="C48" s="37">
        <v>0</v>
      </c>
      <c r="D48" s="37">
        <v>93.437670799999992</v>
      </c>
      <c r="E48" s="37">
        <v>0</v>
      </c>
      <c r="F48" s="37">
        <v>0</v>
      </c>
      <c r="G48" s="37">
        <v>93.437670799999992</v>
      </c>
      <c r="H48" s="37">
        <v>1442.83</v>
      </c>
      <c r="I48" s="37">
        <v>0</v>
      </c>
      <c r="J48" s="38">
        <v>1442.83</v>
      </c>
    </row>
    <row r="49" spans="1:10" x14ac:dyDescent="0.25">
      <c r="A49" s="6">
        <v>3</v>
      </c>
      <c r="B49" s="36">
        <v>0</v>
      </c>
      <c r="C49" s="37">
        <v>0</v>
      </c>
      <c r="D49" s="37">
        <v>93.437670799999992</v>
      </c>
      <c r="E49" s="37">
        <v>0</v>
      </c>
      <c r="F49" s="37">
        <v>0</v>
      </c>
      <c r="G49" s="37">
        <v>93.437670799999992</v>
      </c>
      <c r="H49" s="37">
        <v>1442.83</v>
      </c>
      <c r="I49" s="37">
        <v>0</v>
      </c>
      <c r="J49" s="38">
        <v>1442.83</v>
      </c>
    </row>
    <row r="50" spans="1:10" x14ac:dyDescent="0.25">
      <c r="A50" s="6">
        <v>4</v>
      </c>
      <c r="B50" s="36">
        <v>0</v>
      </c>
      <c r="C50" s="37">
        <v>0</v>
      </c>
      <c r="D50" s="37">
        <v>93.437670799999992</v>
      </c>
      <c r="E50" s="37">
        <v>0</v>
      </c>
      <c r="F50" s="37">
        <v>0</v>
      </c>
      <c r="G50" s="37">
        <v>93.437670799999992</v>
      </c>
      <c r="H50" s="37">
        <v>1442.83</v>
      </c>
      <c r="I50" s="37">
        <v>0</v>
      </c>
      <c r="J50" s="38">
        <v>1442.83</v>
      </c>
    </row>
    <row r="51" spans="1:10" x14ac:dyDescent="0.25">
      <c r="A51" s="6">
        <v>5</v>
      </c>
      <c r="B51" s="36">
        <v>0</v>
      </c>
      <c r="C51" s="37">
        <v>0</v>
      </c>
      <c r="D51" s="37">
        <v>93.437670799999992</v>
      </c>
      <c r="E51" s="37">
        <v>0</v>
      </c>
      <c r="F51" s="37">
        <v>0</v>
      </c>
      <c r="G51" s="37">
        <v>93.437670799999992</v>
      </c>
      <c r="H51" s="37">
        <v>1442.83</v>
      </c>
      <c r="I51" s="37">
        <v>0</v>
      </c>
      <c r="J51" s="38">
        <v>1442.83</v>
      </c>
    </row>
    <row r="52" spans="1:10" x14ac:dyDescent="0.25">
      <c r="A52" s="6">
        <v>6</v>
      </c>
      <c r="B52" s="36">
        <v>0</v>
      </c>
      <c r="C52" s="37">
        <v>0</v>
      </c>
      <c r="D52" s="37">
        <v>93.437670799999992</v>
      </c>
      <c r="E52" s="37">
        <v>0</v>
      </c>
      <c r="F52" s="37">
        <v>0</v>
      </c>
      <c r="G52" s="37">
        <v>93.437670799999992</v>
      </c>
      <c r="H52" s="37">
        <v>1442.83</v>
      </c>
      <c r="I52" s="37">
        <v>0</v>
      </c>
      <c r="J52" s="38">
        <v>1442.83</v>
      </c>
    </row>
    <row r="53" spans="1:10" x14ac:dyDescent="0.25">
      <c r="A53" s="6">
        <v>7</v>
      </c>
      <c r="B53" s="36">
        <v>0</v>
      </c>
      <c r="C53" s="37">
        <v>0</v>
      </c>
      <c r="D53" s="37">
        <v>49.217599999999997</v>
      </c>
      <c r="E53" s="37">
        <v>0</v>
      </c>
      <c r="F53" s="37">
        <v>0</v>
      </c>
      <c r="G53" s="37">
        <v>49.217599999999997</v>
      </c>
      <c r="H53" s="37">
        <v>760</v>
      </c>
      <c r="I53" s="37">
        <v>0</v>
      </c>
      <c r="J53" s="38">
        <v>760</v>
      </c>
    </row>
    <row r="54" spans="1:10" x14ac:dyDescent="0.25">
      <c r="A54" s="6">
        <v>8</v>
      </c>
      <c r="B54" s="36">
        <v>0</v>
      </c>
      <c r="C54" s="37">
        <v>0</v>
      </c>
      <c r="D54" s="37">
        <v>93.437670799999992</v>
      </c>
      <c r="E54" s="37">
        <v>0</v>
      </c>
      <c r="F54" s="37">
        <v>0</v>
      </c>
      <c r="G54" s="37">
        <v>93.437670799999992</v>
      </c>
      <c r="H54" s="37">
        <v>1442.83</v>
      </c>
      <c r="I54" s="37">
        <v>0</v>
      </c>
      <c r="J54" s="38">
        <v>1442.83</v>
      </c>
    </row>
    <row r="55" spans="1:10" x14ac:dyDescent="0.25">
      <c r="A55" s="6">
        <v>9</v>
      </c>
      <c r="B55" s="36">
        <v>0</v>
      </c>
      <c r="C55" s="37">
        <v>0</v>
      </c>
      <c r="D55" s="37">
        <v>93.437670800000006</v>
      </c>
      <c r="E55" s="37">
        <v>0</v>
      </c>
      <c r="F55" s="37">
        <v>0</v>
      </c>
      <c r="G55" s="37">
        <v>93.437670800000006</v>
      </c>
      <c r="H55" s="37">
        <v>1442.83</v>
      </c>
      <c r="I55" s="37">
        <v>0</v>
      </c>
      <c r="J55" s="38">
        <v>1442.83</v>
      </c>
    </row>
    <row r="56" spans="1:10" x14ac:dyDescent="0.25">
      <c r="A56" s="6">
        <v>10</v>
      </c>
      <c r="B56" s="36">
        <v>0</v>
      </c>
      <c r="C56" s="37">
        <v>0</v>
      </c>
      <c r="D56" s="37">
        <v>93.437670799999992</v>
      </c>
      <c r="E56" s="37">
        <v>0</v>
      </c>
      <c r="F56" s="37">
        <v>0</v>
      </c>
      <c r="G56" s="37">
        <v>93.437670799999992</v>
      </c>
      <c r="H56" s="37">
        <v>1442.83</v>
      </c>
      <c r="I56" s="37">
        <v>0</v>
      </c>
      <c r="J56" s="38">
        <v>1442.83</v>
      </c>
    </row>
    <row r="57" spans="1:10" x14ac:dyDescent="0.25">
      <c r="A57" s="6">
        <v>11</v>
      </c>
      <c r="B57" s="36">
        <v>0</v>
      </c>
      <c r="C57" s="37">
        <v>0</v>
      </c>
      <c r="D57" s="37">
        <v>93.437670799999992</v>
      </c>
      <c r="E57" s="37">
        <v>0</v>
      </c>
      <c r="F57" s="37">
        <v>0</v>
      </c>
      <c r="G57" s="37">
        <v>93.437670799999992</v>
      </c>
      <c r="H57" s="37">
        <v>1442.83</v>
      </c>
      <c r="I57" s="37">
        <v>0</v>
      </c>
      <c r="J57" s="38">
        <v>1442.83</v>
      </c>
    </row>
    <row r="58" spans="1:10" x14ac:dyDescent="0.25">
      <c r="A58" s="6">
        <v>12</v>
      </c>
      <c r="B58" s="36">
        <v>0</v>
      </c>
      <c r="C58" s="37">
        <v>0</v>
      </c>
      <c r="D58" s="37">
        <v>93.437670799999992</v>
      </c>
      <c r="E58" s="37">
        <v>0</v>
      </c>
      <c r="F58" s="37">
        <v>0</v>
      </c>
      <c r="G58" s="37">
        <v>93.437670799999992</v>
      </c>
      <c r="H58" s="37">
        <v>1442.83</v>
      </c>
      <c r="I58" s="37">
        <v>0</v>
      </c>
      <c r="J58" s="38">
        <v>1442.83</v>
      </c>
    </row>
    <row r="59" spans="1:10" x14ac:dyDescent="0.25">
      <c r="A59" s="43" t="s">
        <v>2</v>
      </c>
      <c r="B59" s="44">
        <v>227040.24383716082</v>
      </c>
      <c r="C59" s="44">
        <v>1700.8580000000002</v>
      </c>
      <c r="D59" s="44">
        <v>44440.129040226959</v>
      </c>
      <c r="E59" s="44">
        <v>0</v>
      </c>
      <c r="F59" s="44">
        <v>575.10267699999997</v>
      </c>
      <c r="G59" s="44">
        <v>273756.33355438779</v>
      </c>
      <c r="H59" s="44">
        <v>691949.43205404619</v>
      </c>
      <c r="I59" s="44">
        <v>0</v>
      </c>
      <c r="J59" s="44">
        <v>691949.43205404619</v>
      </c>
    </row>
    <row r="60" spans="1:10" x14ac:dyDescent="0.25">
      <c r="A60" s="6">
        <v>1</v>
      </c>
      <c r="B60" s="36">
        <v>35871.720319979999</v>
      </c>
      <c r="C60" s="37">
        <v>361.74200000000002</v>
      </c>
      <c r="D60" s="37">
        <v>3661.235773762096</v>
      </c>
      <c r="E60" s="37">
        <v>0</v>
      </c>
      <c r="F60" s="37">
        <v>112.14699999999999</v>
      </c>
      <c r="G60" s="37">
        <v>40006.845093742093</v>
      </c>
      <c r="H60" s="37">
        <v>57015.023661917345</v>
      </c>
      <c r="I60" s="37">
        <v>0</v>
      </c>
      <c r="J60" s="38">
        <v>57015.023661917345</v>
      </c>
    </row>
    <row r="61" spans="1:10" x14ac:dyDescent="0.25">
      <c r="A61" s="6">
        <v>2</v>
      </c>
      <c r="B61" s="36">
        <v>33558.951941471998</v>
      </c>
      <c r="C61" s="37">
        <v>323.67200000000003</v>
      </c>
      <c r="D61" s="37">
        <v>3625.2413923248073</v>
      </c>
      <c r="E61" s="37">
        <v>0</v>
      </c>
      <c r="F61" s="37">
        <v>104.52</v>
      </c>
      <c r="G61" s="37">
        <v>37612.385333796818</v>
      </c>
      <c r="H61" s="37">
        <v>56412.889407889306</v>
      </c>
      <c r="I61" s="37">
        <v>0</v>
      </c>
      <c r="J61" s="38">
        <v>56412.889407889306</v>
      </c>
    </row>
    <row r="62" spans="1:10" x14ac:dyDescent="0.25">
      <c r="A62" s="6">
        <v>3</v>
      </c>
      <c r="B62" s="36">
        <v>31985.711539196804</v>
      </c>
      <c r="C62" s="37">
        <v>246.364</v>
      </c>
      <c r="D62" s="37">
        <v>3661.235773762096</v>
      </c>
      <c r="E62" s="37">
        <v>0</v>
      </c>
      <c r="F62" s="37">
        <v>87.596000000000004</v>
      </c>
      <c r="G62" s="37">
        <v>35980.907312958894</v>
      </c>
      <c r="H62" s="37">
        <v>57015.023661917345</v>
      </c>
      <c r="I62" s="37">
        <v>0</v>
      </c>
      <c r="J62" s="38">
        <v>57015.023661917345</v>
      </c>
    </row>
    <row r="63" spans="1:10" x14ac:dyDescent="0.25">
      <c r="A63" s="6">
        <v>4</v>
      </c>
      <c r="B63" s="36">
        <v>30159.531182432002</v>
      </c>
      <c r="C63" s="37">
        <v>217.48099999999999</v>
      </c>
      <c r="D63" s="37">
        <v>3649.2376466163328</v>
      </c>
      <c r="E63" s="37">
        <v>0</v>
      </c>
      <c r="F63" s="37">
        <v>53.45</v>
      </c>
      <c r="G63" s="37">
        <v>34079.699829048332</v>
      </c>
      <c r="H63" s="37">
        <v>56814.312243908003</v>
      </c>
      <c r="I63" s="37">
        <v>0</v>
      </c>
      <c r="J63" s="38">
        <v>56814.312243908003</v>
      </c>
    </row>
    <row r="64" spans="1:10" x14ac:dyDescent="0.25">
      <c r="A64" s="6">
        <v>5</v>
      </c>
      <c r="B64" s="36"/>
      <c r="C64" s="37">
        <v>0</v>
      </c>
      <c r="D64" s="37">
        <v>4305.763546182653</v>
      </c>
      <c r="E64" s="37">
        <v>0</v>
      </c>
      <c r="F64" s="37">
        <v>0</v>
      </c>
      <c r="G64" s="37">
        <v>4305.763546182653</v>
      </c>
      <c r="H64" s="37">
        <v>67026.219326217906</v>
      </c>
      <c r="I64" s="37">
        <v>0</v>
      </c>
      <c r="J64" s="38">
        <v>67026.219326217906</v>
      </c>
    </row>
    <row r="65" spans="1:10" x14ac:dyDescent="0.25">
      <c r="A65" s="6">
        <v>6</v>
      </c>
      <c r="B65" s="36"/>
      <c r="C65" s="37">
        <v>0</v>
      </c>
      <c r="D65" s="37">
        <v>2140.2127363631748</v>
      </c>
      <c r="E65" s="37">
        <v>0</v>
      </c>
      <c r="F65" s="37">
        <v>0</v>
      </c>
      <c r="G65" s="37">
        <v>2140.2127363631748</v>
      </c>
      <c r="H65" s="37">
        <v>33402.832983748347</v>
      </c>
      <c r="I65" s="37">
        <v>0</v>
      </c>
      <c r="J65" s="38">
        <v>33402.832983748347</v>
      </c>
    </row>
    <row r="66" spans="1:10" x14ac:dyDescent="0.25">
      <c r="A66" s="6">
        <v>7</v>
      </c>
      <c r="B66" s="36"/>
      <c r="C66" s="37">
        <v>0</v>
      </c>
      <c r="D66" s="37">
        <v>3707.4866226968447</v>
      </c>
      <c r="E66" s="37">
        <v>0</v>
      </c>
      <c r="F66" s="37">
        <v>0</v>
      </c>
      <c r="G66" s="37">
        <v>3707.4866226968447</v>
      </c>
      <c r="H66" s="37">
        <v>57728.435294879964</v>
      </c>
      <c r="I66" s="37">
        <v>0</v>
      </c>
      <c r="J66" s="38">
        <v>57728.435294879964</v>
      </c>
    </row>
    <row r="67" spans="1:10" x14ac:dyDescent="0.25">
      <c r="A67" s="6">
        <v>8</v>
      </c>
      <c r="B67" s="36"/>
      <c r="C67" s="37">
        <v>0</v>
      </c>
      <c r="D67" s="37">
        <v>4429.8458697860942</v>
      </c>
      <c r="E67" s="37">
        <v>0</v>
      </c>
      <c r="F67" s="37">
        <v>0</v>
      </c>
      <c r="G67" s="37">
        <v>4429.8458697860942</v>
      </c>
      <c r="H67" s="37">
        <v>68953.63166191733</v>
      </c>
      <c r="I67" s="37">
        <v>0</v>
      </c>
      <c r="J67" s="38">
        <v>68953.63166191733</v>
      </c>
    </row>
    <row r="68" spans="1:10" x14ac:dyDescent="0.25">
      <c r="A68" s="6">
        <v>9</v>
      </c>
      <c r="B68" s="36"/>
      <c r="C68" s="37">
        <v>0</v>
      </c>
      <c r="D68" s="37">
        <v>4288.1628757123326</v>
      </c>
      <c r="E68" s="37">
        <v>0</v>
      </c>
      <c r="F68" s="37">
        <v>0</v>
      </c>
      <c r="G68" s="37">
        <v>4288.1628757123326</v>
      </c>
      <c r="H68" s="37">
        <v>66736.744243908004</v>
      </c>
      <c r="I68" s="37">
        <v>0</v>
      </c>
      <c r="J68" s="38">
        <v>66736.744243908004</v>
      </c>
    </row>
    <row r="69" spans="1:10" x14ac:dyDescent="0.25">
      <c r="A69" s="6">
        <v>10</v>
      </c>
      <c r="B69" s="36">
        <v>29933.245436800004</v>
      </c>
      <c r="C69" s="37">
        <v>176.84300000000002</v>
      </c>
      <c r="D69" s="37">
        <v>3661.235773762096</v>
      </c>
      <c r="E69" s="37">
        <v>0</v>
      </c>
      <c r="F69" s="37">
        <v>44.86</v>
      </c>
      <c r="G69" s="37">
        <v>33816.184210562096</v>
      </c>
      <c r="H69" s="37">
        <v>57015.023661917345</v>
      </c>
      <c r="I69" s="37">
        <v>0</v>
      </c>
      <c r="J69" s="38">
        <v>57015.023661917345</v>
      </c>
    </row>
    <row r="70" spans="1:10" x14ac:dyDescent="0.25">
      <c r="A70" s="6">
        <v>11</v>
      </c>
      <c r="B70" s="36">
        <v>32192.671816319998</v>
      </c>
      <c r="C70" s="37">
        <v>161.137</v>
      </c>
      <c r="D70" s="37">
        <v>3649.2368097243325</v>
      </c>
      <c r="E70" s="37">
        <v>0</v>
      </c>
      <c r="F70" s="37">
        <v>77.375676999999996</v>
      </c>
      <c r="G70" s="37">
        <v>36080.421303044335</v>
      </c>
      <c r="H70" s="37">
        <v>56814.298243907993</v>
      </c>
      <c r="I70" s="37">
        <v>0</v>
      </c>
      <c r="J70" s="38">
        <v>56814.298243907993</v>
      </c>
    </row>
    <row r="71" spans="1:10" x14ac:dyDescent="0.25">
      <c r="A71" s="6">
        <v>12</v>
      </c>
      <c r="B71" s="36">
        <v>33338.411600960004</v>
      </c>
      <c r="C71" s="37">
        <v>213.61900000000003</v>
      </c>
      <c r="D71" s="37">
        <v>3661.2342195340952</v>
      </c>
      <c r="E71" s="37">
        <v>0</v>
      </c>
      <c r="F71" s="37">
        <v>95.153999999999996</v>
      </c>
      <c r="G71" s="37">
        <v>37308.418820494102</v>
      </c>
      <c r="H71" s="37">
        <v>57014.997661917347</v>
      </c>
      <c r="I71" s="37">
        <v>0</v>
      </c>
      <c r="J71" s="38">
        <v>57014.997661917347</v>
      </c>
    </row>
    <row r="72" spans="1:10" x14ac:dyDescent="0.25">
      <c r="A72" s="43" t="s">
        <v>25</v>
      </c>
      <c r="B72" s="44">
        <v>19077.548575736502</v>
      </c>
      <c r="C72" s="44">
        <v>0</v>
      </c>
      <c r="D72" s="44">
        <v>2203.5829079604623</v>
      </c>
      <c r="E72" s="44">
        <v>2131.4200000000005</v>
      </c>
      <c r="F72" s="44">
        <v>1335.8890000000001</v>
      </c>
      <c r="G72" s="44">
        <v>24748.440483696966</v>
      </c>
      <c r="H72" s="44">
        <v>2183.593884587367</v>
      </c>
      <c r="I72" s="44">
        <v>3215.3320000000003</v>
      </c>
      <c r="J72" s="44">
        <v>5398.9258845873683</v>
      </c>
    </row>
    <row r="73" spans="1:10" x14ac:dyDescent="0.25">
      <c r="A73" s="6">
        <v>1</v>
      </c>
      <c r="B73" s="36">
        <v>3131.69611145</v>
      </c>
      <c r="C73" s="37">
        <v>0</v>
      </c>
      <c r="D73" s="37">
        <v>194.21872078672686</v>
      </c>
      <c r="E73" s="37">
        <v>188.62200000000001</v>
      </c>
      <c r="F73" s="37">
        <v>248.08500000000001</v>
      </c>
      <c r="G73" s="37">
        <v>3762.6218322367272</v>
      </c>
      <c r="H73" s="37">
        <v>188.220480306013</v>
      </c>
      <c r="I73" s="37">
        <v>285.358</v>
      </c>
      <c r="J73" s="38">
        <v>473.57848030601303</v>
      </c>
    </row>
    <row r="74" spans="1:10" x14ac:dyDescent="0.25">
      <c r="A74" s="6">
        <v>2</v>
      </c>
      <c r="B74" s="36">
        <v>2874.2086969350003</v>
      </c>
      <c r="C74" s="37">
        <v>0</v>
      </c>
      <c r="D74" s="37">
        <v>177.13862173021417</v>
      </c>
      <c r="E74" s="37">
        <v>170.36799999999999</v>
      </c>
      <c r="F74" s="37">
        <v>215.27500000000001</v>
      </c>
      <c r="G74" s="37">
        <v>3436.9903186652141</v>
      </c>
      <c r="H74" s="37">
        <v>177.49882092156002</v>
      </c>
      <c r="I74" s="37">
        <v>257.74299999999999</v>
      </c>
      <c r="J74" s="38">
        <v>435.24182092156002</v>
      </c>
    </row>
    <row r="75" spans="1:10" x14ac:dyDescent="0.25">
      <c r="A75" s="6">
        <v>3</v>
      </c>
      <c r="B75" s="36">
        <v>2716.9213675515002</v>
      </c>
      <c r="C75" s="37">
        <v>0</v>
      </c>
      <c r="D75" s="37">
        <v>193.6930793554651</v>
      </c>
      <c r="E75" s="37">
        <v>188.62200000000001</v>
      </c>
      <c r="F75" s="37">
        <v>192.68199999999999</v>
      </c>
      <c r="G75" s="37">
        <v>3291.9184469069655</v>
      </c>
      <c r="H75" s="37">
        <v>188.220480306013</v>
      </c>
      <c r="I75" s="37">
        <v>285.358</v>
      </c>
      <c r="J75" s="38">
        <v>473.57848030601303</v>
      </c>
    </row>
    <row r="76" spans="1:10" x14ac:dyDescent="0.25">
      <c r="A76" s="6">
        <v>4</v>
      </c>
      <c r="B76" s="36">
        <v>2378.0167738</v>
      </c>
      <c r="C76" s="37">
        <v>0</v>
      </c>
      <c r="D76" s="37">
        <v>187.82077788716114</v>
      </c>
      <c r="E76" s="37">
        <v>182.53700000000001</v>
      </c>
      <c r="F76" s="37">
        <v>125.904</v>
      </c>
      <c r="G76" s="37">
        <v>2874.2785516871613</v>
      </c>
      <c r="H76" s="37">
        <v>184.64659384452901</v>
      </c>
      <c r="I76" s="37">
        <v>276.15300000000002</v>
      </c>
      <c r="J76" s="38">
        <v>460.799593844529</v>
      </c>
    </row>
    <row r="77" spans="1:10" x14ac:dyDescent="0.25">
      <c r="A77" s="6">
        <v>5</v>
      </c>
      <c r="B77" s="36"/>
      <c r="C77" s="37">
        <v>0</v>
      </c>
      <c r="D77" s="37">
        <v>193.80284206732952</v>
      </c>
      <c r="E77" s="37">
        <v>188.62200000000001</v>
      </c>
      <c r="F77" s="37">
        <v>0</v>
      </c>
      <c r="G77" s="37">
        <v>382.42484206732951</v>
      </c>
      <c r="H77" s="37">
        <v>188.220480306013</v>
      </c>
      <c r="I77" s="37">
        <v>285.358</v>
      </c>
      <c r="J77" s="38">
        <v>473.57848030601303</v>
      </c>
    </row>
    <row r="78" spans="1:10" x14ac:dyDescent="0.25">
      <c r="A78" s="6">
        <v>6</v>
      </c>
      <c r="B78" s="36"/>
      <c r="C78" s="37">
        <v>0</v>
      </c>
      <c r="D78" s="37">
        <v>166.73807534089374</v>
      </c>
      <c r="E78" s="37">
        <v>93.087000000000003</v>
      </c>
      <c r="F78" s="37">
        <v>0</v>
      </c>
      <c r="G78" s="37">
        <v>259.8250753408937</v>
      </c>
      <c r="H78" s="37">
        <v>184.64659384452901</v>
      </c>
      <c r="I78" s="37">
        <v>276.15300000000002</v>
      </c>
      <c r="J78" s="38">
        <v>460.799593844529</v>
      </c>
    </row>
    <row r="79" spans="1:10" x14ac:dyDescent="0.25">
      <c r="A79" s="6">
        <v>7</v>
      </c>
      <c r="B79" s="36"/>
      <c r="C79" s="37">
        <v>0</v>
      </c>
      <c r="D79" s="37">
        <v>133.5940936751181</v>
      </c>
      <c r="E79" s="37">
        <v>188.62200000000001</v>
      </c>
      <c r="F79" s="37">
        <v>0</v>
      </c>
      <c r="G79" s="37">
        <v>322.21609367511809</v>
      </c>
      <c r="H79" s="37">
        <v>138.1858064516129</v>
      </c>
      <c r="I79" s="37">
        <v>140.82900000000001</v>
      </c>
      <c r="J79" s="38">
        <v>279.01480645161291</v>
      </c>
    </row>
    <row r="80" spans="1:10" x14ac:dyDescent="0.25">
      <c r="A80" s="6">
        <v>8</v>
      </c>
      <c r="B80" s="36"/>
      <c r="C80" s="37">
        <v>0</v>
      </c>
      <c r="D80" s="37">
        <v>193.66850067373252</v>
      </c>
      <c r="E80" s="37">
        <v>188.62200000000001</v>
      </c>
      <c r="F80" s="37">
        <v>0</v>
      </c>
      <c r="G80" s="37">
        <v>382.29050067373254</v>
      </c>
      <c r="H80" s="37">
        <v>188.220480306013</v>
      </c>
      <c r="I80" s="37">
        <v>285.358</v>
      </c>
      <c r="J80" s="38">
        <v>473.57848030601303</v>
      </c>
    </row>
    <row r="81" spans="1:10" x14ac:dyDescent="0.25">
      <c r="A81" s="6">
        <v>9</v>
      </c>
      <c r="B81" s="36"/>
      <c r="C81" s="37">
        <v>0</v>
      </c>
      <c r="D81" s="37">
        <v>187.41343762350763</v>
      </c>
      <c r="E81" s="37">
        <v>182.53700000000001</v>
      </c>
      <c r="F81" s="37">
        <v>0</v>
      </c>
      <c r="G81" s="37">
        <v>369.95043762350764</v>
      </c>
      <c r="H81" s="37">
        <v>184.64659384452901</v>
      </c>
      <c r="I81" s="37">
        <v>276.15300000000002</v>
      </c>
      <c r="J81" s="38">
        <v>460.799593844529</v>
      </c>
    </row>
    <row r="82" spans="1:10" x14ac:dyDescent="0.25">
      <c r="A82" s="6">
        <v>10</v>
      </c>
      <c r="B82" s="36">
        <v>2357.5776215000001</v>
      </c>
      <c r="C82" s="37">
        <v>0</v>
      </c>
      <c r="D82" s="37">
        <v>193.70527521233893</v>
      </c>
      <c r="E82" s="37">
        <v>188.62200000000001</v>
      </c>
      <c r="F82" s="37">
        <v>131.97599999999997</v>
      </c>
      <c r="G82" s="37">
        <v>2871.8808967123387</v>
      </c>
      <c r="H82" s="37">
        <v>188.220480306013</v>
      </c>
      <c r="I82" s="37">
        <v>285.358</v>
      </c>
      <c r="J82" s="38">
        <v>473.57848030601303</v>
      </c>
    </row>
    <row r="83" spans="1:10" x14ac:dyDescent="0.25">
      <c r="A83" s="6">
        <v>11</v>
      </c>
      <c r="B83" s="36">
        <v>2705.06134995</v>
      </c>
      <c r="C83" s="37">
        <v>0</v>
      </c>
      <c r="D83" s="37">
        <v>188.30251423367716</v>
      </c>
      <c r="E83" s="37">
        <v>182.53700000000001</v>
      </c>
      <c r="F83" s="37">
        <v>184.36500000000004</v>
      </c>
      <c r="G83" s="37">
        <v>3260.265864183677</v>
      </c>
      <c r="H83" s="37">
        <v>184.64659384452901</v>
      </c>
      <c r="I83" s="37">
        <v>276.15300000000002</v>
      </c>
      <c r="J83" s="38">
        <v>460.799593844529</v>
      </c>
    </row>
    <row r="84" spans="1:10" x14ac:dyDescent="0.25">
      <c r="A84" s="6">
        <v>12</v>
      </c>
      <c r="B84" s="36">
        <v>2914.0666545499998</v>
      </c>
      <c r="C84" s="37">
        <v>0</v>
      </c>
      <c r="D84" s="37">
        <v>193.4869693742975</v>
      </c>
      <c r="E84" s="37">
        <v>188.62200000000001</v>
      </c>
      <c r="F84" s="37">
        <v>237.602</v>
      </c>
      <c r="G84" s="37">
        <v>3533.777623924298</v>
      </c>
      <c r="H84" s="37">
        <v>188.220480306013</v>
      </c>
      <c r="I84" s="37">
        <v>285.358</v>
      </c>
      <c r="J84" s="38">
        <v>473.57848030601303</v>
      </c>
    </row>
    <row r="85" spans="1:10" x14ac:dyDescent="0.25">
      <c r="A85" s="43" t="s">
        <v>9</v>
      </c>
      <c r="B85" s="44">
        <v>128007.56899999999</v>
      </c>
      <c r="C85" s="44">
        <v>45742.143903999997</v>
      </c>
      <c r="D85" s="44">
        <v>26732.743185868603</v>
      </c>
      <c r="E85" s="44">
        <v>1704.3077029999999</v>
      </c>
      <c r="F85" s="44">
        <v>681.76645199999996</v>
      </c>
      <c r="G85" s="44">
        <v>202868.5302448686</v>
      </c>
      <c r="H85" s="44">
        <v>421078.02338311746</v>
      </c>
      <c r="I85" s="44">
        <v>2019.3887999999997</v>
      </c>
      <c r="J85" s="44">
        <v>423097.41218311735</v>
      </c>
    </row>
    <row r="86" spans="1:10" x14ac:dyDescent="0.25">
      <c r="A86" s="6">
        <v>1</v>
      </c>
      <c r="B86" s="36">
        <v>20234.178</v>
      </c>
      <c r="C86" s="37">
        <v>8794.9830000000002</v>
      </c>
      <c r="D86" s="37">
        <v>2381.1022264043081</v>
      </c>
      <c r="E86" s="37">
        <v>107.51900000000001</v>
      </c>
      <c r="F86" s="37">
        <v>135.809</v>
      </c>
      <c r="G86" s="37">
        <v>31653.591226404307</v>
      </c>
      <c r="H86" s="37">
        <v>37499.456891347851</v>
      </c>
      <c r="I86" s="37">
        <v>165.92599999999999</v>
      </c>
      <c r="J86" s="38">
        <v>37665.38289134785</v>
      </c>
    </row>
    <row r="87" spans="1:10" x14ac:dyDescent="0.25">
      <c r="A87" s="6">
        <v>2</v>
      </c>
      <c r="B87" s="36">
        <v>19741.135999999999</v>
      </c>
      <c r="C87" s="37">
        <v>8904.2000000000007</v>
      </c>
      <c r="D87" s="37">
        <v>2118.1769226838628</v>
      </c>
      <c r="E87" s="37">
        <v>140.78299999999999</v>
      </c>
      <c r="F87" s="37">
        <v>112.221</v>
      </c>
      <c r="G87" s="37">
        <v>31016.516922683863</v>
      </c>
      <c r="H87" s="37">
        <v>33368.692811318208</v>
      </c>
      <c r="I87" s="37">
        <v>163.30600000000001</v>
      </c>
      <c r="J87" s="38">
        <v>33531.998811318204</v>
      </c>
    </row>
    <row r="88" spans="1:10" x14ac:dyDescent="0.25">
      <c r="A88" s="6">
        <v>3</v>
      </c>
      <c r="B88" s="36">
        <v>18469.517</v>
      </c>
      <c r="C88" s="37">
        <v>5951.1500000000005</v>
      </c>
      <c r="D88" s="37">
        <v>2381.1022264043081</v>
      </c>
      <c r="E88" s="37">
        <v>140.75700000000001</v>
      </c>
      <c r="F88" s="37">
        <v>78.25</v>
      </c>
      <c r="G88" s="37">
        <v>27020.776226404309</v>
      </c>
      <c r="H88" s="37">
        <v>37499.456891347851</v>
      </c>
      <c r="I88" s="37">
        <v>157.48699999999999</v>
      </c>
      <c r="J88" s="38">
        <v>37656.943891347852</v>
      </c>
    </row>
    <row r="89" spans="1:10" x14ac:dyDescent="0.25">
      <c r="A89" s="6">
        <v>4</v>
      </c>
      <c r="B89" s="36">
        <v>16396.851999999999</v>
      </c>
      <c r="C89" s="37">
        <v>4909.5919999999996</v>
      </c>
      <c r="D89" s="37">
        <v>2293.4604584974927</v>
      </c>
      <c r="E89" s="37">
        <v>154.78</v>
      </c>
      <c r="F89" s="37">
        <v>61.036999999999999</v>
      </c>
      <c r="G89" s="37">
        <v>23815.72145849749</v>
      </c>
      <c r="H89" s="37">
        <v>36122.53553133797</v>
      </c>
      <c r="I89" s="37">
        <v>181.054</v>
      </c>
      <c r="J89" s="38">
        <v>36303.589531337973</v>
      </c>
    </row>
    <row r="90" spans="1:10" x14ac:dyDescent="0.25">
      <c r="A90" s="6">
        <v>5</v>
      </c>
      <c r="B90" s="36"/>
      <c r="C90" s="37">
        <v>0</v>
      </c>
      <c r="D90" s="37">
        <v>2381.1022264043081</v>
      </c>
      <c r="E90" s="37">
        <v>133.69</v>
      </c>
      <c r="F90" s="37">
        <v>0</v>
      </c>
      <c r="G90" s="37">
        <v>2514.7922264043082</v>
      </c>
      <c r="H90" s="37">
        <v>37499.456891347851</v>
      </c>
      <c r="I90" s="37">
        <v>146.58199999999999</v>
      </c>
      <c r="J90" s="38">
        <v>37646.038891347853</v>
      </c>
    </row>
    <row r="91" spans="1:10" x14ac:dyDescent="0.25">
      <c r="A91" s="6">
        <v>6</v>
      </c>
      <c r="B91" s="36"/>
      <c r="C91" s="37">
        <v>0</v>
      </c>
      <c r="D91" s="37">
        <v>2293.4601584974926</v>
      </c>
      <c r="E91" s="37">
        <v>248.16590300000001</v>
      </c>
      <c r="F91" s="37">
        <v>0</v>
      </c>
      <c r="G91" s="37">
        <v>2541.6260614974926</v>
      </c>
      <c r="H91" s="37">
        <v>36122.53553133797</v>
      </c>
      <c r="I91" s="37">
        <v>89.131</v>
      </c>
      <c r="J91" s="38">
        <v>36211.666531337971</v>
      </c>
    </row>
    <row r="92" spans="1:10" x14ac:dyDescent="0.25">
      <c r="A92" s="6">
        <v>7</v>
      </c>
      <c r="B92" s="36"/>
      <c r="C92" s="37">
        <v>0</v>
      </c>
      <c r="D92" s="37">
        <v>1153.923179180618</v>
      </c>
      <c r="E92" s="37">
        <v>95.213999999999999</v>
      </c>
      <c r="F92" s="37">
        <v>0</v>
      </c>
      <c r="G92" s="37">
        <v>1249.137179180618</v>
      </c>
      <c r="H92" s="37">
        <v>18219.535077935943</v>
      </c>
      <c r="I92" s="37">
        <v>192.155</v>
      </c>
      <c r="J92" s="38">
        <v>18411.690077935942</v>
      </c>
    </row>
    <row r="93" spans="1:10" x14ac:dyDescent="0.25">
      <c r="A93" s="6">
        <v>8</v>
      </c>
      <c r="B93" s="36"/>
      <c r="C93" s="37">
        <v>0</v>
      </c>
      <c r="D93" s="37">
        <v>2381.1292179926077</v>
      </c>
      <c r="E93" s="37">
        <v>160.89599999999999</v>
      </c>
      <c r="F93" s="37">
        <v>0</v>
      </c>
      <c r="G93" s="37">
        <v>2542.0252179926074</v>
      </c>
      <c r="H93" s="37">
        <v>37499.861190956806</v>
      </c>
      <c r="I93" s="37">
        <v>338.99299999999999</v>
      </c>
      <c r="J93" s="38">
        <v>37838.854190956808</v>
      </c>
    </row>
    <row r="94" spans="1:10" x14ac:dyDescent="0.25">
      <c r="A94" s="6">
        <v>9</v>
      </c>
      <c r="B94" s="36">
        <v>0</v>
      </c>
      <c r="C94" s="37">
        <v>0</v>
      </c>
      <c r="D94" s="37">
        <v>2293.5007584974928</v>
      </c>
      <c r="E94" s="37">
        <v>138.48779999999999</v>
      </c>
      <c r="F94" s="37">
        <v>0</v>
      </c>
      <c r="G94" s="37">
        <v>2431.9885584974927</v>
      </c>
      <c r="H94" s="37">
        <v>36123.162461541797</v>
      </c>
      <c r="I94" s="37">
        <v>169.40480000000002</v>
      </c>
      <c r="J94" s="38">
        <v>36292.567261541801</v>
      </c>
    </row>
    <row r="95" spans="1:10" x14ac:dyDescent="0.25">
      <c r="A95" s="6">
        <v>10</v>
      </c>
      <c r="B95" s="36">
        <v>16270.775</v>
      </c>
      <c r="C95" s="37">
        <v>3373.8809039999996</v>
      </c>
      <c r="D95" s="37">
        <v>2381.1425264043082</v>
      </c>
      <c r="E95" s="37">
        <v>131.666</v>
      </c>
      <c r="F95" s="37">
        <v>56.138452000000008</v>
      </c>
      <c r="G95" s="37">
        <v>22213.60288240431</v>
      </c>
      <c r="H95" s="37">
        <v>37500.083821551685</v>
      </c>
      <c r="I95" s="37">
        <v>143.45699999999999</v>
      </c>
      <c r="J95" s="38">
        <v>37643.54082155168</v>
      </c>
    </row>
    <row r="96" spans="1:10" x14ac:dyDescent="0.25">
      <c r="A96" s="6">
        <v>11</v>
      </c>
      <c r="B96" s="36">
        <v>17726.784</v>
      </c>
      <c r="C96" s="37">
        <v>6385.2330000000002</v>
      </c>
      <c r="D96" s="37">
        <v>2293.5007584974928</v>
      </c>
      <c r="E96" s="37">
        <v>123.858</v>
      </c>
      <c r="F96" s="37">
        <v>96.836999999999989</v>
      </c>
      <c r="G96" s="37">
        <v>26626.212758497491</v>
      </c>
      <c r="H96" s="37">
        <v>36123.162461541797</v>
      </c>
      <c r="I96" s="37">
        <v>133.33500000000001</v>
      </c>
      <c r="J96" s="38">
        <v>36256.497461541796</v>
      </c>
    </row>
    <row r="97" spans="1:10" x14ac:dyDescent="0.25">
      <c r="A97" s="6">
        <v>12</v>
      </c>
      <c r="B97" s="36">
        <v>19168.326999999997</v>
      </c>
      <c r="C97" s="37">
        <v>7423.1049999999996</v>
      </c>
      <c r="D97" s="37">
        <v>2381.1425264043082</v>
      </c>
      <c r="E97" s="37">
        <v>128.49100000000001</v>
      </c>
      <c r="F97" s="37">
        <v>141.47400000000002</v>
      </c>
      <c r="G97" s="37">
        <v>29242.539526404304</v>
      </c>
      <c r="H97" s="37">
        <v>37500.083821551685</v>
      </c>
      <c r="I97" s="37">
        <v>138.55799999999999</v>
      </c>
      <c r="J97" s="38">
        <v>37638.641821551682</v>
      </c>
    </row>
    <row r="98" spans="1:10" x14ac:dyDescent="0.25">
      <c r="A98" s="43" t="s">
        <v>17</v>
      </c>
      <c r="B98" s="44">
        <v>6232.8069999999998</v>
      </c>
      <c r="C98" s="44">
        <v>0</v>
      </c>
      <c r="D98" s="44">
        <v>1375.6071817027355</v>
      </c>
      <c r="E98" s="44">
        <v>0</v>
      </c>
      <c r="F98" s="44">
        <v>31.677999999999997</v>
      </c>
      <c r="G98" s="44">
        <v>7640.0921817027374</v>
      </c>
      <c r="H98" s="44">
        <v>20463.896791226482</v>
      </c>
      <c r="I98" s="44">
        <v>0</v>
      </c>
      <c r="J98" s="44">
        <v>20463.896791226482</v>
      </c>
    </row>
    <row r="99" spans="1:10" x14ac:dyDescent="0.25">
      <c r="A99" s="6">
        <v>1</v>
      </c>
      <c r="B99" s="36">
        <v>921.85</v>
      </c>
      <c r="C99" s="37">
        <v>0</v>
      </c>
      <c r="D99" s="37">
        <v>121.8771058969706</v>
      </c>
      <c r="E99" s="37">
        <v>0</v>
      </c>
      <c r="F99" s="37">
        <v>6.2219999999999995</v>
      </c>
      <c r="G99" s="37">
        <v>1049.9491058969707</v>
      </c>
      <c r="H99" s="37">
        <v>1813.0589236128394</v>
      </c>
      <c r="I99" s="37">
        <v>0</v>
      </c>
      <c r="J99" s="38">
        <v>1813.0589236128394</v>
      </c>
    </row>
    <row r="100" spans="1:10" x14ac:dyDescent="0.25">
      <c r="A100" s="6">
        <v>2</v>
      </c>
      <c r="B100" s="36">
        <v>911.02799999999991</v>
      </c>
      <c r="C100" s="37">
        <v>0</v>
      </c>
      <c r="D100" s="37">
        <v>109.50433159467835</v>
      </c>
      <c r="E100" s="37">
        <v>0</v>
      </c>
      <c r="F100" s="37">
        <v>5.3839999999999995</v>
      </c>
      <c r="G100" s="37">
        <v>1025.9163315946782</v>
      </c>
      <c r="H100" s="37">
        <v>1629.0798853488395</v>
      </c>
      <c r="I100" s="37">
        <v>0</v>
      </c>
      <c r="J100" s="38">
        <v>1629.0798853488395</v>
      </c>
    </row>
    <row r="101" spans="1:10" x14ac:dyDescent="0.25">
      <c r="A101" s="6">
        <v>3</v>
      </c>
      <c r="B101" s="36">
        <v>897.87799999999993</v>
      </c>
      <c r="C101" s="37">
        <v>0</v>
      </c>
      <c r="D101" s="37">
        <v>121.8771058969706</v>
      </c>
      <c r="E101" s="37">
        <v>0</v>
      </c>
      <c r="F101" s="37">
        <v>4.7480000000000002</v>
      </c>
      <c r="G101" s="37">
        <v>1024.5031058969705</v>
      </c>
      <c r="H101" s="37">
        <v>1813.0589236128394</v>
      </c>
      <c r="I101" s="37">
        <v>0</v>
      </c>
      <c r="J101" s="38">
        <v>1813.0589236128394</v>
      </c>
    </row>
    <row r="102" spans="1:10" x14ac:dyDescent="0.25">
      <c r="A102" s="6">
        <v>4</v>
      </c>
      <c r="B102" s="36">
        <v>848.92099999999994</v>
      </c>
      <c r="C102" s="37">
        <v>0</v>
      </c>
      <c r="D102" s="37">
        <v>117.75284779620651</v>
      </c>
      <c r="E102" s="37">
        <v>0</v>
      </c>
      <c r="F102" s="37">
        <v>2.75</v>
      </c>
      <c r="G102" s="37">
        <v>969.42384779620659</v>
      </c>
      <c r="H102" s="37">
        <v>1751.7325775248394</v>
      </c>
      <c r="I102" s="37">
        <v>0</v>
      </c>
      <c r="J102" s="38">
        <v>1751.7325775248394</v>
      </c>
    </row>
    <row r="103" spans="1:10" x14ac:dyDescent="0.25">
      <c r="A103" s="6">
        <v>5</v>
      </c>
      <c r="B103" s="36"/>
      <c r="C103" s="37">
        <v>0</v>
      </c>
      <c r="D103" s="37">
        <v>121.8771058969706</v>
      </c>
      <c r="E103" s="37">
        <v>0</v>
      </c>
      <c r="F103" s="37">
        <v>0</v>
      </c>
      <c r="G103" s="37">
        <v>121.8771058969706</v>
      </c>
      <c r="H103" s="37">
        <v>1813.0589236128394</v>
      </c>
      <c r="I103" s="37">
        <v>0</v>
      </c>
      <c r="J103" s="38">
        <v>1813.0589236128394</v>
      </c>
    </row>
    <row r="104" spans="1:10" x14ac:dyDescent="0.25">
      <c r="A104" s="6">
        <v>6</v>
      </c>
      <c r="B104" s="36"/>
      <c r="C104" s="37">
        <v>0</v>
      </c>
      <c r="D104" s="37">
        <v>59.704565440643492</v>
      </c>
      <c r="E104" s="37">
        <v>0</v>
      </c>
      <c r="F104" s="37">
        <v>0</v>
      </c>
      <c r="G104" s="37">
        <v>59.704565440643492</v>
      </c>
      <c r="H104" s="37">
        <v>888.20670801324798</v>
      </c>
      <c r="I104" s="37">
        <v>0</v>
      </c>
      <c r="J104" s="38">
        <v>888.20670801324798</v>
      </c>
    </row>
    <row r="105" spans="1:10" x14ac:dyDescent="0.25">
      <c r="A105" s="6">
        <v>7</v>
      </c>
      <c r="B105" s="36"/>
      <c r="C105" s="37">
        <v>0</v>
      </c>
      <c r="D105" s="37">
        <v>121.8771058969706</v>
      </c>
      <c r="E105" s="37">
        <v>0</v>
      </c>
      <c r="F105" s="37">
        <v>0</v>
      </c>
      <c r="G105" s="37">
        <v>121.8771058969706</v>
      </c>
      <c r="H105" s="37">
        <v>1813.0589236128394</v>
      </c>
      <c r="I105" s="37">
        <v>0</v>
      </c>
      <c r="J105" s="38">
        <v>1813.0589236128394</v>
      </c>
    </row>
    <row r="106" spans="1:10" x14ac:dyDescent="0.25">
      <c r="A106" s="6">
        <v>8</v>
      </c>
      <c r="B106" s="36"/>
      <c r="C106" s="37">
        <v>0</v>
      </c>
      <c r="D106" s="37">
        <v>121.8771058969706</v>
      </c>
      <c r="E106" s="37">
        <v>0</v>
      </c>
      <c r="F106" s="37">
        <v>0</v>
      </c>
      <c r="G106" s="37">
        <v>121.8771058969706</v>
      </c>
      <c r="H106" s="37">
        <v>1813.0589236128394</v>
      </c>
      <c r="I106" s="37">
        <v>0</v>
      </c>
      <c r="J106" s="38">
        <v>1813.0589236128394</v>
      </c>
    </row>
    <row r="107" spans="1:10" x14ac:dyDescent="0.25">
      <c r="A107" s="6">
        <v>9</v>
      </c>
      <c r="B107" s="36"/>
      <c r="C107" s="37">
        <v>0</v>
      </c>
      <c r="D107" s="37">
        <v>117.75284779620651</v>
      </c>
      <c r="E107" s="37">
        <v>0</v>
      </c>
      <c r="F107" s="37">
        <v>0</v>
      </c>
      <c r="G107" s="37">
        <v>117.75284779620651</v>
      </c>
      <c r="H107" s="37">
        <v>1751.7325775248394</v>
      </c>
      <c r="I107" s="37">
        <v>0</v>
      </c>
      <c r="J107" s="38">
        <v>1751.7325775248394</v>
      </c>
    </row>
    <row r="108" spans="1:10" x14ac:dyDescent="0.25">
      <c r="A108" s="6">
        <v>10</v>
      </c>
      <c r="B108" s="36">
        <v>860.37499999999989</v>
      </c>
      <c r="C108" s="37">
        <v>0</v>
      </c>
      <c r="D108" s="37">
        <v>121.8771058969706</v>
      </c>
      <c r="E108" s="37">
        <v>0</v>
      </c>
      <c r="F108" s="37">
        <v>2.895</v>
      </c>
      <c r="G108" s="37">
        <v>985.14710589697063</v>
      </c>
      <c r="H108" s="37">
        <v>1813.0589236128394</v>
      </c>
      <c r="I108" s="37">
        <v>0</v>
      </c>
      <c r="J108" s="38">
        <v>1813.0589236128394</v>
      </c>
    </row>
    <row r="109" spans="1:10" x14ac:dyDescent="0.25">
      <c r="A109" s="6">
        <v>11</v>
      </c>
      <c r="B109" s="36">
        <v>882.67</v>
      </c>
      <c r="C109" s="37">
        <v>0</v>
      </c>
      <c r="D109" s="37">
        <v>117.75284779620651</v>
      </c>
      <c r="E109" s="37">
        <v>0</v>
      </c>
      <c r="F109" s="37">
        <v>4.1849999999999996</v>
      </c>
      <c r="G109" s="37">
        <v>1004.6078477962064</v>
      </c>
      <c r="H109" s="37">
        <v>1751.7325775248394</v>
      </c>
      <c r="I109" s="37">
        <v>0</v>
      </c>
      <c r="J109" s="38">
        <v>1751.7325775248394</v>
      </c>
    </row>
    <row r="110" spans="1:10" x14ac:dyDescent="0.25">
      <c r="A110" s="6">
        <v>12</v>
      </c>
      <c r="B110" s="36">
        <v>910.08500000000004</v>
      </c>
      <c r="C110" s="37">
        <v>0</v>
      </c>
      <c r="D110" s="37">
        <v>121.8771058969706</v>
      </c>
      <c r="E110" s="37">
        <v>0</v>
      </c>
      <c r="F110" s="37">
        <v>5.4939999999999998</v>
      </c>
      <c r="G110" s="37">
        <v>1037.4561058969707</v>
      </c>
      <c r="H110" s="37">
        <v>1813.0589236128394</v>
      </c>
      <c r="I110" s="37">
        <v>0</v>
      </c>
      <c r="J110" s="38">
        <v>1813.0589236128394</v>
      </c>
    </row>
    <row r="111" spans="1:10" x14ac:dyDescent="0.25">
      <c r="A111" s="43" t="s">
        <v>27</v>
      </c>
      <c r="B111" s="44">
        <v>266.97282500000006</v>
      </c>
      <c r="C111" s="44">
        <v>0</v>
      </c>
      <c r="D111" s="44">
        <v>112.10228515344637</v>
      </c>
      <c r="E111" s="44">
        <v>0</v>
      </c>
      <c r="F111" s="44">
        <v>0</v>
      </c>
      <c r="G111" s="44">
        <v>379.07511015344642</v>
      </c>
      <c r="H111" s="44">
        <v>1666.9236911487769</v>
      </c>
      <c r="I111" s="44">
        <v>0</v>
      </c>
      <c r="J111" s="44">
        <v>1666.9236911487769</v>
      </c>
    </row>
    <row r="112" spans="1:10" x14ac:dyDescent="0.25">
      <c r="A112" s="6">
        <v>1</v>
      </c>
      <c r="B112" s="36">
        <v>38.138975000000002</v>
      </c>
      <c r="C112" s="37">
        <v>0</v>
      </c>
      <c r="D112" s="37">
        <v>9.9195214319568095</v>
      </c>
      <c r="E112" s="37">
        <v>0</v>
      </c>
      <c r="F112" s="37">
        <v>0</v>
      </c>
      <c r="G112" s="37">
        <v>48.058496431956812</v>
      </c>
      <c r="H112" s="37">
        <v>147.49998411855302</v>
      </c>
      <c r="I112" s="37">
        <v>0</v>
      </c>
      <c r="J112" s="38">
        <v>147.49998411855302</v>
      </c>
    </row>
    <row r="113" spans="1:10" x14ac:dyDescent="0.25">
      <c r="A113" s="6">
        <v>2</v>
      </c>
      <c r="B113" s="36">
        <v>38.138975000000002</v>
      </c>
      <c r="C113" s="37">
        <v>0</v>
      </c>
      <c r="D113" s="37">
        <v>8.9292397133803671</v>
      </c>
      <c r="E113" s="37">
        <v>0</v>
      </c>
      <c r="F113" s="37">
        <v>0</v>
      </c>
      <c r="G113" s="37">
        <v>47.068214713380371</v>
      </c>
      <c r="H113" s="37">
        <v>132.77482436514501</v>
      </c>
      <c r="I113" s="37">
        <v>0</v>
      </c>
      <c r="J113" s="38">
        <v>132.77482436514501</v>
      </c>
    </row>
    <row r="114" spans="1:10" x14ac:dyDescent="0.25">
      <c r="A114" s="6">
        <v>3</v>
      </c>
      <c r="B114" s="36">
        <v>38.138975000000002</v>
      </c>
      <c r="C114" s="37">
        <v>0</v>
      </c>
      <c r="D114" s="37">
        <v>9.9195214319568095</v>
      </c>
      <c r="E114" s="37">
        <v>0</v>
      </c>
      <c r="F114" s="37">
        <v>0</v>
      </c>
      <c r="G114" s="37">
        <v>48.058496431956812</v>
      </c>
      <c r="H114" s="37">
        <v>147.49998411855302</v>
      </c>
      <c r="I114" s="37">
        <v>0</v>
      </c>
      <c r="J114" s="38">
        <v>147.49998411855302</v>
      </c>
    </row>
    <row r="115" spans="1:10" x14ac:dyDescent="0.25">
      <c r="A115" s="6">
        <v>4</v>
      </c>
      <c r="B115" s="36">
        <v>38.138975000000002</v>
      </c>
      <c r="C115" s="37">
        <v>0</v>
      </c>
      <c r="D115" s="37">
        <v>9.5894275257646164</v>
      </c>
      <c r="E115" s="37">
        <v>0</v>
      </c>
      <c r="F115" s="37">
        <v>0</v>
      </c>
      <c r="G115" s="37">
        <v>47.728402525764622</v>
      </c>
      <c r="H115" s="37">
        <v>142.59159753408301</v>
      </c>
      <c r="I115" s="37">
        <v>0</v>
      </c>
      <c r="J115" s="38">
        <v>142.59159753408301</v>
      </c>
    </row>
    <row r="116" spans="1:10" x14ac:dyDescent="0.25">
      <c r="A116" s="6">
        <v>5</v>
      </c>
      <c r="B116" s="36"/>
      <c r="C116" s="37">
        <v>0</v>
      </c>
      <c r="D116" s="37">
        <v>9.9195214319568095</v>
      </c>
      <c r="E116" s="37">
        <v>0</v>
      </c>
      <c r="F116" s="37">
        <v>0</v>
      </c>
      <c r="G116" s="37">
        <v>9.9195214319568095</v>
      </c>
      <c r="H116" s="37">
        <v>147.49998411855302</v>
      </c>
      <c r="I116" s="37">
        <v>0</v>
      </c>
      <c r="J116" s="38">
        <v>147.49998411855302</v>
      </c>
    </row>
    <row r="117" spans="1:10" x14ac:dyDescent="0.25">
      <c r="A117" s="6">
        <v>6</v>
      </c>
      <c r="B117" s="36"/>
      <c r="C117" s="37">
        <v>0</v>
      </c>
      <c r="D117" s="37">
        <v>4.9681128390744798</v>
      </c>
      <c r="E117" s="37">
        <v>0</v>
      </c>
      <c r="F117" s="37">
        <v>0</v>
      </c>
      <c r="G117" s="37">
        <v>4.9681128390744798</v>
      </c>
      <c r="H117" s="37">
        <v>73.874185351511201</v>
      </c>
      <c r="I117" s="37">
        <v>0</v>
      </c>
      <c r="J117" s="38">
        <v>73.874185351511201</v>
      </c>
    </row>
    <row r="118" spans="1:10" x14ac:dyDescent="0.25">
      <c r="A118" s="6">
        <v>7</v>
      </c>
      <c r="B118" s="36"/>
      <c r="C118" s="37">
        <v>0</v>
      </c>
      <c r="D118" s="37">
        <v>9.9195214319568095</v>
      </c>
      <c r="E118" s="37">
        <v>0</v>
      </c>
      <c r="F118" s="37">
        <v>0</v>
      </c>
      <c r="G118" s="37">
        <v>9.9195214319568095</v>
      </c>
      <c r="H118" s="37">
        <v>147.49998411855302</v>
      </c>
      <c r="I118" s="37">
        <v>0</v>
      </c>
      <c r="J118" s="38">
        <v>147.49998411855302</v>
      </c>
    </row>
    <row r="119" spans="1:10" x14ac:dyDescent="0.25">
      <c r="A119" s="6">
        <v>8</v>
      </c>
      <c r="B119" s="36"/>
      <c r="C119" s="37">
        <v>0</v>
      </c>
      <c r="D119" s="37">
        <v>9.9195214319568095</v>
      </c>
      <c r="E119" s="37">
        <v>0</v>
      </c>
      <c r="F119" s="37">
        <v>0</v>
      </c>
      <c r="G119" s="37">
        <v>9.9195214319568095</v>
      </c>
      <c r="H119" s="37">
        <v>147.49998411855302</v>
      </c>
      <c r="I119" s="37">
        <v>0</v>
      </c>
      <c r="J119" s="38">
        <v>147.49998411855302</v>
      </c>
    </row>
    <row r="120" spans="1:10" x14ac:dyDescent="0.25">
      <c r="A120" s="6">
        <v>9</v>
      </c>
      <c r="B120" s="36"/>
      <c r="C120" s="37">
        <v>0</v>
      </c>
      <c r="D120" s="37">
        <v>9.5894275257646164</v>
      </c>
      <c r="E120" s="37">
        <v>0</v>
      </c>
      <c r="F120" s="37">
        <v>0</v>
      </c>
      <c r="G120" s="37">
        <v>9.5894275257646164</v>
      </c>
      <c r="H120" s="37">
        <v>142.59159753408301</v>
      </c>
      <c r="I120" s="37">
        <v>0</v>
      </c>
      <c r="J120" s="38">
        <v>142.59159753408301</v>
      </c>
    </row>
    <row r="121" spans="1:10" x14ac:dyDescent="0.25">
      <c r="A121" s="6">
        <v>10</v>
      </c>
      <c r="B121" s="36">
        <v>38.138975000000002</v>
      </c>
      <c r="C121" s="37">
        <v>0</v>
      </c>
      <c r="D121" s="37">
        <v>9.9195214319568095</v>
      </c>
      <c r="E121" s="37">
        <v>0</v>
      </c>
      <c r="F121" s="37">
        <v>0</v>
      </c>
      <c r="G121" s="37">
        <v>48.058496431956812</v>
      </c>
      <c r="H121" s="37">
        <v>147.49998411855302</v>
      </c>
      <c r="I121" s="37">
        <v>0</v>
      </c>
      <c r="J121" s="38">
        <v>147.49998411855302</v>
      </c>
    </row>
    <row r="122" spans="1:10" x14ac:dyDescent="0.25">
      <c r="A122" s="6">
        <v>11</v>
      </c>
      <c r="B122" s="36">
        <v>38.138975000000002</v>
      </c>
      <c r="C122" s="37">
        <v>0</v>
      </c>
      <c r="D122" s="37">
        <v>9.5894275257646164</v>
      </c>
      <c r="E122" s="37">
        <v>0</v>
      </c>
      <c r="F122" s="37">
        <v>0</v>
      </c>
      <c r="G122" s="37">
        <v>47.728402525764622</v>
      </c>
      <c r="H122" s="37">
        <v>142.59159753408301</v>
      </c>
      <c r="I122" s="37">
        <v>0</v>
      </c>
      <c r="J122" s="38">
        <v>142.59159753408301</v>
      </c>
    </row>
    <row r="123" spans="1:10" x14ac:dyDescent="0.25">
      <c r="A123" s="6">
        <v>12</v>
      </c>
      <c r="B123" s="36">
        <v>38.138975000000002</v>
      </c>
      <c r="C123" s="37">
        <v>0</v>
      </c>
      <c r="D123" s="37">
        <v>9.9195214319568095</v>
      </c>
      <c r="E123" s="37">
        <v>0</v>
      </c>
      <c r="F123" s="37">
        <v>0</v>
      </c>
      <c r="G123" s="37">
        <v>48.058496431956812</v>
      </c>
      <c r="H123" s="37">
        <v>147.49998411855302</v>
      </c>
      <c r="I123" s="37">
        <v>0</v>
      </c>
      <c r="J123" s="38">
        <v>147.49998411855302</v>
      </c>
    </row>
    <row r="124" spans="1:10" x14ac:dyDescent="0.25">
      <c r="A124" s="43" t="s">
        <v>35</v>
      </c>
      <c r="B124" s="44">
        <v>170.45</v>
      </c>
      <c r="C124" s="44">
        <v>0</v>
      </c>
      <c r="D124" s="44">
        <v>62.842323333333347</v>
      </c>
      <c r="E124" s="44">
        <v>0</v>
      </c>
      <c r="F124" s="44">
        <v>0</v>
      </c>
      <c r="G124" s="44">
        <v>233.29232333333337</v>
      </c>
      <c r="H124" s="44">
        <v>934.44444444444423</v>
      </c>
      <c r="I124" s="44">
        <v>0</v>
      </c>
      <c r="J124" s="44">
        <v>934.44444444444423</v>
      </c>
    </row>
    <row r="125" spans="1:10" x14ac:dyDescent="0.25">
      <c r="A125" s="6">
        <v>1</v>
      </c>
      <c r="B125" s="36">
        <v>24.35</v>
      </c>
      <c r="C125" s="37">
        <v>0</v>
      </c>
      <c r="D125" s="37">
        <v>5.5501767046533717</v>
      </c>
      <c r="E125" s="37">
        <v>0</v>
      </c>
      <c r="F125" s="37">
        <v>0</v>
      </c>
      <c r="G125" s="37">
        <v>29.900176704653372</v>
      </c>
      <c r="H125" s="37">
        <v>82.529281418170299</v>
      </c>
      <c r="I125" s="37">
        <v>0</v>
      </c>
      <c r="J125" s="38">
        <v>82.529281418170299</v>
      </c>
    </row>
    <row r="126" spans="1:10" x14ac:dyDescent="0.25">
      <c r="A126" s="6">
        <v>2</v>
      </c>
      <c r="B126" s="36">
        <v>24.35</v>
      </c>
      <c r="C126" s="37">
        <v>0</v>
      </c>
      <c r="D126" s="37">
        <v>5.0130628300094964</v>
      </c>
      <c r="E126" s="37">
        <v>0</v>
      </c>
      <c r="F126" s="37">
        <v>0</v>
      </c>
      <c r="G126" s="37">
        <v>29.363062830009497</v>
      </c>
      <c r="H126" s="37">
        <v>74.54257676479898</v>
      </c>
      <c r="I126" s="37">
        <v>0</v>
      </c>
      <c r="J126" s="38">
        <v>74.54257676479898</v>
      </c>
    </row>
    <row r="127" spans="1:10" x14ac:dyDescent="0.25">
      <c r="A127" s="6">
        <v>3</v>
      </c>
      <c r="B127" s="36">
        <v>24.35</v>
      </c>
      <c r="C127" s="37">
        <v>0</v>
      </c>
      <c r="D127" s="37">
        <v>5.5501767046533717</v>
      </c>
      <c r="E127" s="37">
        <v>0</v>
      </c>
      <c r="F127" s="37">
        <v>0</v>
      </c>
      <c r="G127" s="37">
        <v>29.900176704653372</v>
      </c>
      <c r="H127" s="37">
        <v>82.529281418170299</v>
      </c>
      <c r="I127" s="37">
        <v>0</v>
      </c>
      <c r="J127" s="38">
        <v>82.529281418170299</v>
      </c>
    </row>
    <row r="128" spans="1:10" x14ac:dyDescent="0.25">
      <c r="A128" s="6">
        <v>4</v>
      </c>
      <c r="B128" s="36">
        <v>24.35</v>
      </c>
      <c r="C128" s="37">
        <v>0</v>
      </c>
      <c r="D128" s="37">
        <v>5.3711387464387474</v>
      </c>
      <c r="E128" s="37">
        <v>0</v>
      </c>
      <c r="F128" s="37">
        <v>0</v>
      </c>
      <c r="G128" s="37">
        <v>29.721138746438747</v>
      </c>
      <c r="H128" s="37">
        <v>79.867046533713207</v>
      </c>
      <c r="I128" s="37">
        <v>0</v>
      </c>
      <c r="J128" s="38">
        <v>79.867046533713207</v>
      </c>
    </row>
    <row r="129" spans="1:10" x14ac:dyDescent="0.25">
      <c r="A129" s="6">
        <v>5</v>
      </c>
      <c r="B129" s="36"/>
      <c r="C129" s="37">
        <v>0</v>
      </c>
      <c r="D129" s="37">
        <v>5.5501767046533717</v>
      </c>
      <c r="E129" s="37">
        <v>0</v>
      </c>
      <c r="F129" s="37">
        <v>0</v>
      </c>
      <c r="G129" s="37">
        <v>5.5501767046533717</v>
      </c>
      <c r="H129" s="37">
        <v>82.529281418170299</v>
      </c>
      <c r="I129" s="37">
        <v>0</v>
      </c>
      <c r="J129" s="38">
        <v>82.529281418170299</v>
      </c>
    </row>
    <row r="130" spans="1:10" x14ac:dyDescent="0.25">
      <c r="A130" s="6">
        <v>6</v>
      </c>
      <c r="B130" s="36"/>
      <c r="C130" s="37">
        <v>0</v>
      </c>
      <c r="D130" s="37">
        <v>5.3711387464387474</v>
      </c>
      <c r="E130" s="37">
        <v>0</v>
      </c>
      <c r="F130" s="37">
        <v>0</v>
      </c>
      <c r="G130" s="37">
        <v>5.3711387464387474</v>
      </c>
      <c r="H130" s="37">
        <v>79.867046533713207</v>
      </c>
      <c r="I130" s="37">
        <v>0</v>
      </c>
      <c r="J130" s="38">
        <v>79.867046533713207</v>
      </c>
    </row>
    <row r="131" spans="1:10" x14ac:dyDescent="0.25">
      <c r="A131" s="6">
        <v>7</v>
      </c>
      <c r="B131" s="36"/>
      <c r="C131" s="37">
        <v>0</v>
      </c>
      <c r="D131" s="37">
        <v>3.043645289648623</v>
      </c>
      <c r="E131" s="37">
        <v>0</v>
      </c>
      <c r="F131" s="37">
        <v>0</v>
      </c>
      <c r="G131" s="37">
        <v>3.043645289648623</v>
      </c>
      <c r="H131" s="37">
        <v>45.257993035770809</v>
      </c>
      <c r="I131" s="37">
        <v>0</v>
      </c>
      <c r="J131" s="38">
        <v>45.257993035770809</v>
      </c>
    </row>
    <row r="132" spans="1:10" x14ac:dyDescent="0.25">
      <c r="A132" s="6">
        <v>8</v>
      </c>
      <c r="B132" s="36"/>
      <c r="C132" s="37">
        <v>0</v>
      </c>
      <c r="D132" s="37">
        <v>5.5501767046533717</v>
      </c>
      <c r="E132" s="37">
        <v>0</v>
      </c>
      <c r="F132" s="37">
        <v>0</v>
      </c>
      <c r="G132" s="37">
        <v>5.5501767046533717</v>
      </c>
      <c r="H132" s="37">
        <v>82.529281418170299</v>
      </c>
      <c r="I132" s="37">
        <v>0</v>
      </c>
      <c r="J132" s="38">
        <v>82.529281418170299</v>
      </c>
    </row>
    <row r="133" spans="1:10" x14ac:dyDescent="0.25">
      <c r="A133" s="6">
        <v>9</v>
      </c>
      <c r="B133" s="36"/>
      <c r="C133" s="37">
        <v>0</v>
      </c>
      <c r="D133" s="37">
        <v>5.3711387464387474</v>
      </c>
      <c r="E133" s="37">
        <v>0</v>
      </c>
      <c r="F133" s="37">
        <v>0</v>
      </c>
      <c r="G133" s="37">
        <v>5.3711387464387474</v>
      </c>
      <c r="H133" s="37">
        <v>79.867046533713207</v>
      </c>
      <c r="I133" s="37">
        <v>0</v>
      </c>
      <c r="J133" s="38">
        <v>79.867046533713207</v>
      </c>
    </row>
    <row r="134" spans="1:10" x14ac:dyDescent="0.25">
      <c r="A134" s="6">
        <v>10</v>
      </c>
      <c r="B134" s="36">
        <v>24.35</v>
      </c>
      <c r="C134" s="37">
        <v>0</v>
      </c>
      <c r="D134" s="37">
        <v>5.5501767046533717</v>
      </c>
      <c r="E134" s="37">
        <v>0</v>
      </c>
      <c r="F134" s="37">
        <v>0</v>
      </c>
      <c r="G134" s="37">
        <v>29.900176704653372</v>
      </c>
      <c r="H134" s="37">
        <v>82.529281418170299</v>
      </c>
      <c r="I134" s="37">
        <v>0</v>
      </c>
      <c r="J134" s="38">
        <v>82.529281418170299</v>
      </c>
    </row>
    <row r="135" spans="1:10" x14ac:dyDescent="0.25">
      <c r="A135" s="6">
        <v>11</v>
      </c>
      <c r="B135" s="36">
        <v>24.35</v>
      </c>
      <c r="C135" s="37">
        <v>0</v>
      </c>
      <c r="D135" s="37">
        <v>5.3711387464387474</v>
      </c>
      <c r="E135" s="37">
        <v>0</v>
      </c>
      <c r="F135" s="37">
        <v>0</v>
      </c>
      <c r="G135" s="37">
        <v>29.721138746438747</v>
      </c>
      <c r="H135" s="37">
        <v>79.867046533713207</v>
      </c>
      <c r="I135" s="37">
        <v>0</v>
      </c>
      <c r="J135" s="38">
        <v>79.867046533713207</v>
      </c>
    </row>
    <row r="136" spans="1:10" x14ac:dyDescent="0.25">
      <c r="A136" s="6">
        <v>12</v>
      </c>
      <c r="B136" s="36">
        <v>24.35</v>
      </c>
      <c r="C136" s="37">
        <v>0</v>
      </c>
      <c r="D136" s="37">
        <v>5.5501767046533717</v>
      </c>
      <c r="E136" s="37">
        <v>0</v>
      </c>
      <c r="F136" s="37">
        <v>0</v>
      </c>
      <c r="G136" s="37">
        <v>29.900176704653372</v>
      </c>
      <c r="H136" s="37">
        <v>82.529281418170299</v>
      </c>
      <c r="I136" s="37">
        <v>0</v>
      </c>
      <c r="J136" s="38">
        <v>82.529281418170299</v>
      </c>
    </row>
    <row r="137" spans="1:10" x14ac:dyDescent="0.25">
      <c r="A137" s="43" t="s">
        <v>20</v>
      </c>
      <c r="B137" s="44">
        <v>4342.2510000000002</v>
      </c>
      <c r="C137" s="44">
        <v>0</v>
      </c>
      <c r="D137" s="44">
        <v>1284.5303649280004</v>
      </c>
      <c r="E137" s="44">
        <v>0</v>
      </c>
      <c r="F137" s="44">
        <v>1.2449999999999999</v>
      </c>
      <c r="G137" s="44">
        <v>5628.0263649279987</v>
      </c>
      <c r="H137" s="44">
        <v>19100.671999999999</v>
      </c>
      <c r="I137" s="44">
        <v>0</v>
      </c>
      <c r="J137" s="44">
        <v>19100.671999999999</v>
      </c>
    </row>
    <row r="138" spans="1:10" x14ac:dyDescent="0.25">
      <c r="A138" s="6">
        <v>1</v>
      </c>
      <c r="B138" s="36">
        <v>642.58899999999983</v>
      </c>
      <c r="C138" s="37">
        <v>0</v>
      </c>
      <c r="D138" s="37">
        <v>111.48305362600001</v>
      </c>
      <c r="E138" s="37">
        <v>0</v>
      </c>
      <c r="F138" s="37">
        <v>0.23599999999999999</v>
      </c>
      <c r="G138" s="37">
        <v>754.30805362599995</v>
      </c>
      <c r="H138" s="37">
        <v>1657.7339999999999</v>
      </c>
      <c r="I138" s="37">
        <v>0</v>
      </c>
      <c r="J138" s="38">
        <v>1657.7339999999999</v>
      </c>
    </row>
    <row r="139" spans="1:10" x14ac:dyDescent="0.25">
      <c r="A139" s="6">
        <v>2</v>
      </c>
      <c r="B139" s="36">
        <v>631.80599999999993</v>
      </c>
      <c r="C139" s="37">
        <v>0</v>
      </c>
      <c r="D139" s="37">
        <v>111.48155917000001</v>
      </c>
      <c r="E139" s="37">
        <v>0</v>
      </c>
      <c r="F139" s="37">
        <v>0.20500000000000002</v>
      </c>
      <c r="G139" s="37">
        <v>743.49255916999982</v>
      </c>
      <c r="H139" s="37">
        <v>1657.71</v>
      </c>
      <c r="I139" s="37">
        <v>0</v>
      </c>
      <c r="J139" s="38">
        <v>1657.71</v>
      </c>
    </row>
    <row r="140" spans="1:10" x14ac:dyDescent="0.25">
      <c r="A140" s="6">
        <v>3</v>
      </c>
      <c r="B140" s="36">
        <v>616.60599999999999</v>
      </c>
      <c r="C140" s="37">
        <v>0</v>
      </c>
      <c r="D140" s="37">
        <v>111.48280455000001</v>
      </c>
      <c r="E140" s="37">
        <v>0</v>
      </c>
      <c r="F140" s="37">
        <v>0.186</v>
      </c>
      <c r="G140" s="37">
        <v>728.27480454999989</v>
      </c>
      <c r="H140" s="37">
        <v>1657.73</v>
      </c>
      <c r="I140" s="37">
        <v>0</v>
      </c>
      <c r="J140" s="38">
        <v>1657.73</v>
      </c>
    </row>
    <row r="141" spans="1:10" x14ac:dyDescent="0.25">
      <c r="A141" s="6">
        <v>4</v>
      </c>
      <c r="B141" s="36">
        <v>606.18599999999992</v>
      </c>
      <c r="C141" s="37">
        <v>0</v>
      </c>
      <c r="D141" s="37">
        <v>111.48249320500001</v>
      </c>
      <c r="E141" s="37">
        <v>0</v>
      </c>
      <c r="F141" s="37">
        <v>0.11699999999999999</v>
      </c>
      <c r="G141" s="37">
        <v>717.78549320499997</v>
      </c>
      <c r="H141" s="37">
        <v>1657.7249999999999</v>
      </c>
      <c r="I141" s="37">
        <v>0</v>
      </c>
      <c r="J141" s="38">
        <v>1657.7249999999999</v>
      </c>
    </row>
    <row r="142" spans="1:10" x14ac:dyDescent="0.25">
      <c r="A142" s="6">
        <v>5</v>
      </c>
      <c r="B142" s="36"/>
      <c r="C142" s="37">
        <v>0</v>
      </c>
      <c r="D142" s="37">
        <v>111.47470958000001</v>
      </c>
      <c r="E142" s="37">
        <v>0</v>
      </c>
      <c r="F142" s="37">
        <v>0</v>
      </c>
      <c r="G142" s="37">
        <v>111.47470958000001</v>
      </c>
      <c r="H142" s="37">
        <v>1657.6</v>
      </c>
      <c r="I142" s="37">
        <v>0</v>
      </c>
      <c r="J142" s="38">
        <v>1657.6</v>
      </c>
    </row>
    <row r="143" spans="1:10" x14ac:dyDescent="0.25">
      <c r="A143" s="6">
        <v>6</v>
      </c>
      <c r="B143" s="36"/>
      <c r="C143" s="37">
        <v>0</v>
      </c>
      <c r="D143" s="37">
        <v>58.272318990000002</v>
      </c>
      <c r="E143" s="37">
        <v>0</v>
      </c>
      <c r="F143" s="37">
        <v>0</v>
      </c>
      <c r="G143" s="37">
        <v>58.272318990000002</v>
      </c>
      <c r="H143" s="37">
        <v>866.49</v>
      </c>
      <c r="I143" s="37">
        <v>0</v>
      </c>
      <c r="J143" s="38">
        <v>866.49</v>
      </c>
    </row>
    <row r="144" spans="1:10" x14ac:dyDescent="0.25">
      <c r="A144" s="6">
        <v>7</v>
      </c>
      <c r="B144" s="36"/>
      <c r="C144" s="37">
        <v>0</v>
      </c>
      <c r="D144" s="37">
        <v>111.46785999000001</v>
      </c>
      <c r="E144" s="37">
        <v>0</v>
      </c>
      <c r="F144" s="37">
        <v>0</v>
      </c>
      <c r="G144" s="37">
        <v>111.46785999000001</v>
      </c>
      <c r="H144" s="37">
        <v>1657.49</v>
      </c>
      <c r="I144" s="37">
        <v>0</v>
      </c>
      <c r="J144" s="38">
        <v>1657.49</v>
      </c>
    </row>
    <row r="145" spans="1:10" x14ac:dyDescent="0.25">
      <c r="A145" s="6">
        <v>8</v>
      </c>
      <c r="B145" s="36"/>
      <c r="C145" s="37">
        <v>0</v>
      </c>
      <c r="D145" s="37">
        <v>111.46785999000001</v>
      </c>
      <c r="E145" s="37">
        <v>0</v>
      </c>
      <c r="F145" s="37">
        <v>0</v>
      </c>
      <c r="G145" s="37">
        <v>111.46785999000001</v>
      </c>
      <c r="H145" s="37">
        <v>1657.49</v>
      </c>
      <c r="I145" s="37">
        <v>0</v>
      </c>
      <c r="J145" s="38">
        <v>1657.49</v>
      </c>
    </row>
    <row r="146" spans="1:10" x14ac:dyDescent="0.25">
      <c r="A146" s="6">
        <v>9</v>
      </c>
      <c r="B146" s="36"/>
      <c r="C146" s="37">
        <v>0</v>
      </c>
      <c r="D146" s="37">
        <v>111.46904310100001</v>
      </c>
      <c r="E146" s="37">
        <v>0</v>
      </c>
      <c r="F146" s="37">
        <v>0</v>
      </c>
      <c r="G146" s="37">
        <v>111.46904310100001</v>
      </c>
      <c r="H146" s="37">
        <v>1657.509</v>
      </c>
      <c r="I146" s="37">
        <v>0</v>
      </c>
      <c r="J146" s="38">
        <v>1657.509</v>
      </c>
    </row>
    <row r="147" spans="1:10" x14ac:dyDescent="0.25">
      <c r="A147" s="6">
        <v>10</v>
      </c>
      <c r="B147" s="36">
        <v>603.88199999999995</v>
      </c>
      <c r="C147" s="37">
        <v>0</v>
      </c>
      <c r="D147" s="37">
        <v>111.48305362600001</v>
      </c>
      <c r="E147" s="37">
        <v>0</v>
      </c>
      <c r="F147" s="37">
        <v>0.123</v>
      </c>
      <c r="G147" s="37">
        <v>715.4880536259999</v>
      </c>
      <c r="H147" s="37">
        <v>1657.7339999999999</v>
      </c>
      <c r="I147" s="37">
        <v>0</v>
      </c>
      <c r="J147" s="38">
        <v>1657.7339999999999</v>
      </c>
    </row>
    <row r="148" spans="1:10" x14ac:dyDescent="0.25">
      <c r="A148" s="6">
        <v>11</v>
      </c>
      <c r="B148" s="36">
        <v>616.22299999999996</v>
      </c>
      <c r="C148" s="37">
        <v>0</v>
      </c>
      <c r="D148" s="37">
        <v>111.48255547400001</v>
      </c>
      <c r="E148" s="37">
        <v>0</v>
      </c>
      <c r="F148" s="37">
        <v>0.16600000000000001</v>
      </c>
      <c r="G148" s="37">
        <v>727.87155547399982</v>
      </c>
      <c r="H148" s="37">
        <v>1657.7260000000001</v>
      </c>
      <c r="I148" s="37">
        <v>0</v>
      </c>
      <c r="J148" s="38">
        <v>1657.7260000000001</v>
      </c>
    </row>
    <row r="149" spans="1:10" x14ac:dyDescent="0.25">
      <c r="A149" s="6">
        <v>12</v>
      </c>
      <c r="B149" s="36">
        <v>624.95899999999983</v>
      </c>
      <c r="C149" s="37">
        <v>0</v>
      </c>
      <c r="D149" s="37">
        <v>111.48305362600001</v>
      </c>
      <c r="E149" s="37">
        <v>0</v>
      </c>
      <c r="F149" s="37">
        <v>0.21200000000000002</v>
      </c>
      <c r="G149" s="37">
        <v>736.65405362599984</v>
      </c>
      <c r="H149" s="37">
        <v>1657.7339999999999</v>
      </c>
      <c r="I149" s="37">
        <v>0</v>
      </c>
      <c r="J149" s="38">
        <v>1657.7339999999999</v>
      </c>
    </row>
    <row r="150" spans="1:10" x14ac:dyDescent="0.25">
      <c r="A150" s="43" t="s">
        <v>4</v>
      </c>
      <c r="B150" s="44">
        <v>319467.16377892531</v>
      </c>
      <c r="C150" s="44">
        <v>6191.3659700000007</v>
      </c>
      <c r="D150" s="44">
        <v>86899.522073973203</v>
      </c>
      <c r="E150" s="44">
        <v>0</v>
      </c>
      <c r="F150" s="44">
        <v>2515.094893</v>
      </c>
      <c r="G150" s="44">
        <v>415073.14671589853</v>
      </c>
      <c r="H150" s="44">
        <v>1350566.160174509</v>
      </c>
      <c r="I150" s="44">
        <v>0</v>
      </c>
      <c r="J150" s="44">
        <v>1350566.160174509</v>
      </c>
    </row>
    <row r="151" spans="1:10" x14ac:dyDescent="0.25">
      <c r="A151" s="6">
        <v>1</v>
      </c>
      <c r="B151" s="36">
        <v>51325.463528649998</v>
      </c>
      <c r="C151" s="37">
        <v>1219.4129999999998</v>
      </c>
      <c r="D151" s="37">
        <v>7537.9196966931704</v>
      </c>
      <c r="E151" s="37">
        <v>0</v>
      </c>
      <c r="F151" s="37">
        <v>482.12100000000004</v>
      </c>
      <c r="G151" s="37">
        <v>60564.917225343175</v>
      </c>
      <c r="H151" s="37">
        <v>117162.19148538208</v>
      </c>
      <c r="I151" s="37">
        <v>0</v>
      </c>
      <c r="J151" s="38">
        <v>117162.19148538208</v>
      </c>
    </row>
    <row r="152" spans="1:10" x14ac:dyDescent="0.25">
      <c r="A152" s="6">
        <v>2</v>
      </c>
      <c r="B152" s="36">
        <v>47218.097759759003</v>
      </c>
      <c r="C152" s="37">
        <v>1200.6500000000001</v>
      </c>
      <c r="D152" s="37">
        <v>7494.6483376494443</v>
      </c>
      <c r="E152" s="37">
        <v>0</v>
      </c>
      <c r="F152" s="37">
        <v>443.3599999999999</v>
      </c>
      <c r="G152" s="37">
        <v>56356.756097408448</v>
      </c>
      <c r="H152" s="37">
        <v>116438.32385776447</v>
      </c>
      <c r="I152" s="37">
        <v>0</v>
      </c>
      <c r="J152" s="38">
        <v>116438.32385776447</v>
      </c>
    </row>
    <row r="153" spans="1:10" x14ac:dyDescent="0.25">
      <c r="A153" s="6">
        <v>3</v>
      </c>
      <c r="B153" s="36">
        <v>45897.033427269314</v>
      </c>
      <c r="C153" s="37">
        <v>748.16800000000001</v>
      </c>
      <c r="D153" s="37">
        <v>7537.9046924151708</v>
      </c>
      <c r="E153" s="37">
        <v>0</v>
      </c>
      <c r="F153" s="37">
        <v>351.01499999999999</v>
      </c>
      <c r="G153" s="37">
        <v>54534.121119684482</v>
      </c>
      <c r="H153" s="37">
        <v>117161.94048538209</v>
      </c>
      <c r="I153" s="37">
        <v>0</v>
      </c>
      <c r="J153" s="38">
        <v>117161.94048538209</v>
      </c>
    </row>
    <row r="154" spans="1:10" x14ac:dyDescent="0.25">
      <c r="A154" s="6">
        <v>4</v>
      </c>
      <c r="B154" s="36">
        <v>42659.917047839997</v>
      </c>
      <c r="C154" s="37">
        <v>659.86799999999994</v>
      </c>
      <c r="D154" s="37">
        <v>7523.4943561172622</v>
      </c>
      <c r="E154" s="37">
        <v>0</v>
      </c>
      <c r="F154" s="37">
        <v>255.97500000000002</v>
      </c>
      <c r="G154" s="37">
        <v>51099.25440395726</v>
      </c>
      <c r="H154" s="37">
        <v>116920.87627617623</v>
      </c>
      <c r="I154" s="37">
        <v>0</v>
      </c>
      <c r="J154" s="38">
        <v>116920.87627617623</v>
      </c>
    </row>
    <row r="155" spans="1:10" x14ac:dyDescent="0.25">
      <c r="A155" s="6">
        <v>5</v>
      </c>
      <c r="B155" s="36"/>
      <c r="C155" s="37">
        <v>0</v>
      </c>
      <c r="D155" s="37">
        <v>7537.5765111951705</v>
      </c>
      <c r="E155" s="37">
        <v>0</v>
      </c>
      <c r="F155" s="37">
        <v>0</v>
      </c>
      <c r="G155" s="37">
        <v>7537.5765111951705</v>
      </c>
      <c r="H155" s="37">
        <v>117156.45048538208</v>
      </c>
      <c r="I155" s="37">
        <v>0</v>
      </c>
      <c r="J155" s="38">
        <v>117156.45048538208</v>
      </c>
    </row>
    <row r="156" spans="1:10" x14ac:dyDescent="0.25">
      <c r="A156" s="6">
        <v>6</v>
      </c>
      <c r="B156" s="36"/>
      <c r="C156" s="37">
        <v>0</v>
      </c>
      <c r="D156" s="37">
        <v>5804.2376815924863</v>
      </c>
      <c r="E156" s="37">
        <v>0</v>
      </c>
      <c r="F156" s="37">
        <v>0</v>
      </c>
      <c r="G156" s="37">
        <v>5804.2376815924863</v>
      </c>
      <c r="H156" s="37">
        <v>90243.006327061128</v>
      </c>
      <c r="I156" s="37">
        <v>0</v>
      </c>
      <c r="J156" s="38">
        <v>90243.006327061128</v>
      </c>
    </row>
    <row r="157" spans="1:10" x14ac:dyDescent="0.25">
      <c r="A157" s="6">
        <v>7</v>
      </c>
      <c r="B157" s="36"/>
      <c r="C157" s="37">
        <v>0</v>
      </c>
      <c r="D157" s="37">
        <v>5803.4221309044715</v>
      </c>
      <c r="E157" s="37">
        <v>0</v>
      </c>
      <c r="F157" s="37">
        <v>0</v>
      </c>
      <c r="G157" s="37">
        <v>5803.4221309044715</v>
      </c>
      <c r="H157" s="37">
        <v>90162.17566186226</v>
      </c>
      <c r="I157" s="37">
        <v>0</v>
      </c>
      <c r="J157" s="38">
        <v>90162.17566186226</v>
      </c>
    </row>
    <row r="158" spans="1:10" x14ac:dyDescent="0.25">
      <c r="A158" s="6">
        <v>8</v>
      </c>
      <c r="B158" s="36"/>
      <c r="C158" s="37">
        <v>0</v>
      </c>
      <c r="D158" s="37">
        <v>7537.8627275511708</v>
      </c>
      <c r="E158" s="37">
        <v>0</v>
      </c>
      <c r="F158" s="37">
        <v>0</v>
      </c>
      <c r="G158" s="37">
        <v>7537.8627275511708</v>
      </c>
      <c r="H158" s="37">
        <v>117161.24307238209</v>
      </c>
      <c r="I158" s="37">
        <v>0</v>
      </c>
      <c r="J158" s="38">
        <v>117161.24307238209</v>
      </c>
    </row>
    <row r="159" spans="1:10" x14ac:dyDescent="0.25">
      <c r="A159" s="6">
        <v>9</v>
      </c>
      <c r="B159" s="36"/>
      <c r="C159" s="37">
        <v>0</v>
      </c>
      <c r="D159" s="37">
        <v>7523.4293356132621</v>
      </c>
      <c r="E159" s="37">
        <v>0</v>
      </c>
      <c r="F159" s="37">
        <v>0</v>
      </c>
      <c r="G159" s="37">
        <v>7523.4293356132621</v>
      </c>
      <c r="H159" s="37">
        <v>116919.79927617624</v>
      </c>
      <c r="I159" s="37">
        <v>0</v>
      </c>
      <c r="J159" s="38">
        <v>116919.79927617624</v>
      </c>
    </row>
    <row r="160" spans="1:10" x14ac:dyDescent="0.25">
      <c r="A160" s="6">
        <v>10</v>
      </c>
      <c r="B160" s="36">
        <v>40880.786955600008</v>
      </c>
      <c r="C160" s="37">
        <v>568.04861200000005</v>
      </c>
      <c r="D160" s="37">
        <v>7537.7688947591705</v>
      </c>
      <c r="E160" s="37">
        <v>0</v>
      </c>
      <c r="F160" s="37">
        <v>223.10905399999999</v>
      </c>
      <c r="G160" s="37">
        <v>49209.713516359167</v>
      </c>
      <c r="H160" s="37">
        <v>117159.67948538209</v>
      </c>
      <c r="I160" s="37">
        <v>0</v>
      </c>
      <c r="J160" s="38">
        <v>117159.67948538209</v>
      </c>
    </row>
    <row r="161" spans="1:10" x14ac:dyDescent="0.25">
      <c r="A161" s="6">
        <v>11</v>
      </c>
      <c r="B161" s="36">
        <v>44452.679398457003</v>
      </c>
      <c r="C161" s="37">
        <v>801.56035800000006</v>
      </c>
      <c r="D161" s="37">
        <v>7523.4029137372627</v>
      </c>
      <c r="E161" s="37">
        <v>0</v>
      </c>
      <c r="F161" s="37">
        <v>345.88883399999997</v>
      </c>
      <c r="G161" s="37">
        <v>53123.531504194267</v>
      </c>
      <c r="H161" s="37">
        <v>116919.35727617623</v>
      </c>
      <c r="I161" s="37">
        <v>0</v>
      </c>
      <c r="J161" s="38">
        <v>116919.35727617623</v>
      </c>
    </row>
    <row r="162" spans="1:10" x14ac:dyDescent="0.25">
      <c r="A162" s="6">
        <v>12</v>
      </c>
      <c r="B162" s="36">
        <v>47033.185661350006</v>
      </c>
      <c r="C162" s="37">
        <v>993.65800000000002</v>
      </c>
      <c r="D162" s="37">
        <v>7537.8547957451701</v>
      </c>
      <c r="E162" s="37">
        <v>0</v>
      </c>
      <c r="F162" s="37">
        <v>413.62600500000002</v>
      </c>
      <c r="G162" s="37">
        <v>55978.324462095181</v>
      </c>
      <c r="H162" s="37">
        <v>117161.11648538208</v>
      </c>
      <c r="I162" s="37">
        <v>0</v>
      </c>
      <c r="J162" s="38">
        <v>117161.11648538208</v>
      </c>
    </row>
    <row r="163" spans="1:10" x14ac:dyDescent="0.25">
      <c r="A163" s="43" t="s">
        <v>6</v>
      </c>
      <c r="B163" s="44">
        <v>59556.358835990395</v>
      </c>
      <c r="C163" s="44">
        <v>643.327</v>
      </c>
      <c r="D163" s="44">
        <v>10375.256643292325</v>
      </c>
      <c r="E163" s="44">
        <v>0</v>
      </c>
      <c r="F163" s="44">
        <v>291.81650000000002</v>
      </c>
      <c r="G163" s="44">
        <v>70866.75897928272</v>
      </c>
      <c r="H163" s="44">
        <v>173412.92422856679</v>
      </c>
      <c r="I163" s="44">
        <v>0</v>
      </c>
      <c r="J163" s="44">
        <v>173412.92422856679</v>
      </c>
    </row>
    <row r="164" spans="1:10" x14ac:dyDescent="0.25">
      <c r="A164" s="6">
        <v>1</v>
      </c>
      <c r="B164" s="36">
        <v>9196.1575985599993</v>
      </c>
      <c r="C164" s="37">
        <v>126.601</v>
      </c>
      <c r="D164" s="37">
        <v>900.15069917823973</v>
      </c>
      <c r="E164" s="37">
        <v>0</v>
      </c>
      <c r="F164" s="37">
        <v>57.736999999999995</v>
      </c>
      <c r="G164" s="37">
        <v>10280.64629773824</v>
      </c>
      <c r="H164" s="37">
        <v>15044.961265995353</v>
      </c>
      <c r="I164" s="37">
        <v>0</v>
      </c>
      <c r="J164" s="38">
        <v>15044.961265995353</v>
      </c>
    </row>
    <row r="165" spans="1:10" x14ac:dyDescent="0.25">
      <c r="A165" s="6">
        <v>2</v>
      </c>
      <c r="B165" s="36">
        <v>8870.8645695359992</v>
      </c>
      <c r="C165" s="37">
        <v>130.215</v>
      </c>
      <c r="D165" s="37">
        <v>890.18013437066816</v>
      </c>
      <c r="E165" s="37">
        <v>0</v>
      </c>
      <c r="F165" s="37">
        <v>53.391000000000005</v>
      </c>
      <c r="G165" s="37">
        <v>9944.6507039066692</v>
      </c>
      <c r="H165" s="37">
        <v>14879.451840704565</v>
      </c>
      <c r="I165" s="37">
        <v>0</v>
      </c>
      <c r="J165" s="38">
        <v>14879.451840704565</v>
      </c>
    </row>
    <row r="166" spans="1:10" x14ac:dyDescent="0.25">
      <c r="A166" s="6">
        <v>3</v>
      </c>
      <c r="B166" s="36">
        <v>8485.4026841184004</v>
      </c>
      <c r="C166" s="37">
        <v>87.771000000000001</v>
      </c>
      <c r="D166" s="37">
        <v>900.15069917823973</v>
      </c>
      <c r="E166" s="37">
        <v>0</v>
      </c>
      <c r="F166" s="37">
        <v>39.412999999999997</v>
      </c>
      <c r="G166" s="37">
        <v>9512.7373832966405</v>
      </c>
      <c r="H166" s="37">
        <v>15044.961265995353</v>
      </c>
      <c r="I166" s="37">
        <v>0</v>
      </c>
      <c r="J166" s="38">
        <v>15044.961265995353</v>
      </c>
    </row>
    <row r="167" spans="1:10" x14ac:dyDescent="0.25">
      <c r="A167" s="6">
        <v>4</v>
      </c>
      <c r="B167" s="36">
        <v>7895.4119275200001</v>
      </c>
      <c r="C167" s="37">
        <v>69.835999999999999</v>
      </c>
      <c r="D167" s="37">
        <v>896.79417757571582</v>
      </c>
      <c r="E167" s="37">
        <v>0</v>
      </c>
      <c r="F167" s="37">
        <v>31.802</v>
      </c>
      <c r="G167" s="37">
        <v>8893.8441050957153</v>
      </c>
      <c r="H167" s="37">
        <v>14989.239415007625</v>
      </c>
      <c r="I167" s="37">
        <v>0</v>
      </c>
      <c r="J167" s="38">
        <v>14989.239415007625</v>
      </c>
    </row>
    <row r="168" spans="1:10" x14ac:dyDescent="0.25">
      <c r="A168" s="6">
        <v>5</v>
      </c>
      <c r="B168" s="36"/>
      <c r="C168" s="37">
        <v>0</v>
      </c>
      <c r="D168" s="37">
        <v>900.15069917823973</v>
      </c>
      <c r="E168" s="37">
        <v>0</v>
      </c>
      <c r="F168" s="37">
        <v>0</v>
      </c>
      <c r="G168" s="37">
        <v>900.15069917823973</v>
      </c>
      <c r="H168" s="37">
        <v>15044.961265995353</v>
      </c>
      <c r="I168" s="37">
        <v>0</v>
      </c>
      <c r="J168" s="38">
        <v>15044.961265995353</v>
      </c>
    </row>
    <row r="169" spans="1:10" x14ac:dyDescent="0.25">
      <c r="A169" s="6">
        <v>6</v>
      </c>
      <c r="B169" s="36"/>
      <c r="C169" s="37">
        <v>0</v>
      </c>
      <c r="D169" s="37">
        <v>896.83517757571576</v>
      </c>
      <c r="E169" s="37">
        <v>0</v>
      </c>
      <c r="F169" s="37">
        <v>0</v>
      </c>
      <c r="G169" s="37">
        <v>896.83517757571576</v>
      </c>
      <c r="H169" s="37">
        <v>14989.925286063866</v>
      </c>
      <c r="I169" s="37">
        <v>0</v>
      </c>
      <c r="J169" s="38">
        <v>14989.925286063866</v>
      </c>
    </row>
    <row r="170" spans="1:10" x14ac:dyDescent="0.25">
      <c r="A170" s="6">
        <v>7</v>
      </c>
      <c r="B170" s="36"/>
      <c r="C170" s="37">
        <v>0</v>
      </c>
      <c r="D170" s="37">
        <v>900.15069917823973</v>
      </c>
      <c r="E170" s="37">
        <v>0</v>
      </c>
      <c r="F170" s="37">
        <v>0</v>
      </c>
      <c r="G170" s="37">
        <v>900.15069917823973</v>
      </c>
      <c r="H170" s="37">
        <v>15044.961265995353</v>
      </c>
      <c r="I170" s="37">
        <v>0</v>
      </c>
      <c r="J170" s="38">
        <v>15044.961265995353</v>
      </c>
    </row>
    <row r="171" spans="1:10" x14ac:dyDescent="0.25">
      <c r="A171" s="6">
        <v>8</v>
      </c>
      <c r="B171" s="36"/>
      <c r="C171" s="37">
        <v>0</v>
      </c>
      <c r="D171" s="37">
        <v>496.92460354935741</v>
      </c>
      <c r="E171" s="37">
        <v>0</v>
      </c>
      <c r="F171" s="37">
        <v>0</v>
      </c>
      <c r="G171" s="37">
        <v>496.92460354935741</v>
      </c>
      <c r="H171" s="37">
        <v>8305.5594039329371</v>
      </c>
      <c r="I171" s="37">
        <v>0</v>
      </c>
      <c r="J171" s="38">
        <v>8305.5594039329371</v>
      </c>
    </row>
    <row r="172" spans="1:10" x14ac:dyDescent="0.25">
      <c r="A172" s="6">
        <v>9</v>
      </c>
      <c r="B172" s="36"/>
      <c r="C172" s="37">
        <v>0</v>
      </c>
      <c r="D172" s="37">
        <v>896.83317757571581</v>
      </c>
      <c r="E172" s="37">
        <v>0</v>
      </c>
      <c r="F172" s="37">
        <v>0</v>
      </c>
      <c r="G172" s="37">
        <v>896.83317757571581</v>
      </c>
      <c r="H172" s="37">
        <v>14989.891828939171</v>
      </c>
      <c r="I172" s="37">
        <v>0</v>
      </c>
      <c r="J172" s="38">
        <v>14989.891828939171</v>
      </c>
    </row>
    <row r="173" spans="1:10" x14ac:dyDescent="0.25">
      <c r="A173" s="6">
        <v>10</v>
      </c>
      <c r="B173" s="36">
        <v>7840.2342686399998</v>
      </c>
      <c r="C173" s="37">
        <v>37.839999999999996</v>
      </c>
      <c r="D173" s="37">
        <v>900.15069917823973</v>
      </c>
      <c r="E173" s="37">
        <v>0</v>
      </c>
      <c r="F173" s="37">
        <v>23.724</v>
      </c>
      <c r="G173" s="37">
        <v>8801.9489678182399</v>
      </c>
      <c r="H173" s="37">
        <v>15044.961265995353</v>
      </c>
      <c r="I173" s="37">
        <v>0</v>
      </c>
      <c r="J173" s="38">
        <v>15044.961265995353</v>
      </c>
    </row>
    <row r="174" spans="1:10" x14ac:dyDescent="0.25">
      <c r="A174" s="6">
        <v>11</v>
      </c>
      <c r="B174" s="36">
        <v>8507.8807128959997</v>
      </c>
      <c r="C174" s="37">
        <v>91.302999999999997</v>
      </c>
      <c r="D174" s="37">
        <v>896.78517757571581</v>
      </c>
      <c r="E174" s="37">
        <v>0</v>
      </c>
      <c r="F174" s="37">
        <v>40.439500000000002</v>
      </c>
      <c r="G174" s="37">
        <v>9536.4083904717154</v>
      </c>
      <c r="H174" s="37">
        <v>14989.088857946499</v>
      </c>
      <c r="I174" s="37">
        <v>0</v>
      </c>
      <c r="J174" s="38">
        <v>14989.088857946499</v>
      </c>
    </row>
    <row r="175" spans="1:10" x14ac:dyDescent="0.25">
      <c r="A175" s="6">
        <v>12</v>
      </c>
      <c r="B175" s="36">
        <v>8760.4070747200003</v>
      </c>
      <c r="C175" s="37">
        <v>99.760999999999996</v>
      </c>
      <c r="D175" s="37">
        <v>900.15069917823973</v>
      </c>
      <c r="E175" s="37">
        <v>0</v>
      </c>
      <c r="F175" s="37">
        <v>45.31</v>
      </c>
      <c r="G175" s="37">
        <v>9805.6287738982373</v>
      </c>
      <c r="H175" s="37">
        <v>15044.961265995353</v>
      </c>
      <c r="I175" s="37">
        <v>0</v>
      </c>
      <c r="J175" s="38">
        <v>15044.961265995353</v>
      </c>
    </row>
    <row r="176" spans="1:10" x14ac:dyDescent="0.25">
      <c r="A176" s="43" t="s">
        <v>16</v>
      </c>
      <c r="B176" s="44">
        <v>55250.132598234894</v>
      </c>
      <c r="C176" s="44">
        <v>1784.9948199999999</v>
      </c>
      <c r="D176" s="44">
        <v>16291.604322070154</v>
      </c>
      <c r="E176" s="44">
        <v>0</v>
      </c>
      <c r="F176" s="44">
        <v>467.392</v>
      </c>
      <c r="G176" s="44">
        <v>73794.123740305062</v>
      </c>
      <c r="H176" s="44">
        <v>243304.75434492726</v>
      </c>
      <c r="I176" s="44">
        <v>0</v>
      </c>
      <c r="J176" s="44">
        <v>243304.75434492726</v>
      </c>
    </row>
    <row r="177" spans="1:10" x14ac:dyDescent="0.25">
      <c r="A177" s="6">
        <v>1</v>
      </c>
      <c r="B177" s="36">
        <v>8781.7950423600014</v>
      </c>
      <c r="C177" s="37">
        <v>412.03199999999998</v>
      </c>
      <c r="D177" s="37">
        <v>1189.222764447519</v>
      </c>
      <c r="E177" s="37">
        <v>0</v>
      </c>
      <c r="F177" s="37">
        <v>97.062000000000012</v>
      </c>
      <c r="G177" s="37">
        <v>10480.111806807521</v>
      </c>
      <c r="H177" s="37">
        <v>17874.052259190266</v>
      </c>
      <c r="I177" s="37">
        <v>0</v>
      </c>
      <c r="J177" s="38">
        <v>17874.052259190266</v>
      </c>
    </row>
    <row r="178" spans="1:10" x14ac:dyDescent="0.25">
      <c r="A178" s="6">
        <v>2</v>
      </c>
      <c r="B178" s="36">
        <v>8327.8356750410003</v>
      </c>
      <c r="C178" s="37">
        <v>414.80500000000001</v>
      </c>
      <c r="D178" s="37">
        <v>1174.5461170723477</v>
      </c>
      <c r="E178" s="37">
        <v>0</v>
      </c>
      <c r="F178" s="37">
        <v>90.781000000000006</v>
      </c>
      <c r="G178" s="37">
        <v>10007.96779211335</v>
      </c>
      <c r="H178" s="37">
        <v>17638.354763242503</v>
      </c>
      <c r="I178" s="37">
        <v>0</v>
      </c>
      <c r="J178" s="38">
        <v>17638.354763242503</v>
      </c>
    </row>
    <row r="179" spans="1:10" x14ac:dyDescent="0.25">
      <c r="A179" s="6">
        <v>3</v>
      </c>
      <c r="B179" s="36">
        <v>7770.2772591028997</v>
      </c>
      <c r="C179" s="37">
        <v>396.89600000000002</v>
      </c>
      <c r="D179" s="37">
        <v>1189.2182810795191</v>
      </c>
      <c r="E179" s="37">
        <v>0</v>
      </c>
      <c r="F179" s="37">
        <v>80.495000000000005</v>
      </c>
      <c r="G179" s="37">
        <v>9436.8865401824187</v>
      </c>
      <c r="H179" s="37">
        <v>17873.980259190266</v>
      </c>
      <c r="I179" s="37">
        <v>0</v>
      </c>
      <c r="J179" s="38">
        <v>17873.980259190266</v>
      </c>
    </row>
    <row r="180" spans="1:10" x14ac:dyDescent="0.25">
      <c r="A180" s="6">
        <v>4</v>
      </c>
      <c r="B180" s="36">
        <v>7364.0642681200006</v>
      </c>
      <c r="C180" s="37">
        <v>228.54599999999999</v>
      </c>
      <c r="D180" s="37">
        <v>1184.3313166401285</v>
      </c>
      <c r="E180" s="37">
        <v>0</v>
      </c>
      <c r="F180" s="37">
        <v>52.043000000000006</v>
      </c>
      <c r="G180" s="37">
        <v>8828.9845847601282</v>
      </c>
      <c r="H180" s="37">
        <v>17795.498760541013</v>
      </c>
      <c r="I180" s="37">
        <v>0</v>
      </c>
      <c r="J180" s="38">
        <v>17795.498760541013</v>
      </c>
    </row>
    <row r="181" spans="1:10" x14ac:dyDescent="0.25">
      <c r="A181" s="6">
        <v>5</v>
      </c>
      <c r="B181" s="36"/>
      <c r="C181" s="37">
        <v>0</v>
      </c>
      <c r="D181" s="37">
        <v>1721.7434542073158</v>
      </c>
      <c r="E181" s="37">
        <v>0</v>
      </c>
      <c r="F181" s="37">
        <v>0</v>
      </c>
      <c r="G181" s="37">
        <v>1721.7434542073158</v>
      </c>
      <c r="H181" s="37">
        <v>25553.949773321569</v>
      </c>
      <c r="I181" s="37">
        <v>0</v>
      </c>
      <c r="J181" s="38">
        <v>25553.949773321569</v>
      </c>
    </row>
    <row r="182" spans="1:10" x14ac:dyDescent="0.25">
      <c r="A182" s="6">
        <v>6</v>
      </c>
      <c r="B182" s="36"/>
      <c r="C182" s="37">
        <v>0</v>
      </c>
      <c r="D182" s="37">
        <v>1795.0925772679359</v>
      </c>
      <c r="E182" s="37">
        <v>0</v>
      </c>
      <c r="F182" s="37">
        <v>0</v>
      </c>
      <c r="G182" s="37">
        <v>1795.0925772679359</v>
      </c>
      <c r="H182" s="37">
        <v>26635.313124302826</v>
      </c>
      <c r="I182" s="37">
        <v>0</v>
      </c>
      <c r="J182" s="38">
        <v>26635.313124302826</v>
      </c>
    </row>
    <row r="183" spans="1:10" x14ac:dyDescent="0.25">
      <c r="A183" s="6">
        <v>7</v>
      </c>
      <c r="B183" s="36"/>
      <c r="C183" s="37">
        <v>0</v>
      </c>
      <c r="D183" s="37">
        <v>982.14195420942769</v>
      </c>
      <c r="E183" s="37">
        <v>0</v>
      </c>
      <c r="F183" s="37">
        <v>0</v>
      </c>
      <c r="G183" s="37">
        <v>982.14195420942769</v>
      </c>
      <c r="H183" s="37">
        <v>14558.503232867008</v>
      </c>
      <c r="I183" s="37">
        <v>0</v>
      </c>
      <c r="J183" s="38">
        <v>14558.503232867008</v>
      </c>
    </row>
    <row r="184" spans="1:10" x14ac:dyDescent="0.25">
      <c r="A184" s="6">
        <v>8</v>
      </c>
      <c r="B184" s="36"/>
      <c r="C184" s="37">
        <v>0</v>
      </c>
      <c r="D184" s="37">
        <v>1802.7952648856678</v>
      </c>
      <c r="E184" s="37">
        <v>0</v>
      </c>
      <c r="F184" s="37">
        <v>0</v>
      </c>
      <c r="G184" s="37">
        <v>1802.7952648856678</v>
      </c>
      <c r="H184" s="37">
        <v>26723.886404674355</v>
      </c>
      <c r="I184" s="37">
        <v>0</v>
      </c>
      <c r="J184" s="38">
        <v>26723.886404674355</v>
      </c>
    </row>
    <row r="185" spans="1:10" x14ac:dyDescent="0.25">
      <c r="A185" s="6">
        <v>9</v>
      </c>
      <c r="B185" s="36"/>
      <c r="C185" s="37">
        <v>0</v>
      </c>
      <c r="D185" s="37">
        <v>1691.1485057971263</v>
      </c>
      <c r="E185" s="37">
        <v>0</v>
      </c>
      <c r="F185" s="37">
        <v>0</v>
      </c>
      <c r="G185" s="37">
        <v>1691.1485057971263</v>
      </c>
      <c r="H185" s="37">
        <v>25130.300488675857</v>
      </c>
      <c r="I185" s="37">
        <v>0</v>
      </c>
      <c r="J185" s="38">
        <v>25130.300488675857</v>
      </c>
    </row>
    <row r="186" spans="1:10" x14ac:dyDescent="0.25">
      <c r="A186" s="6">
        <v>10</v>
      </c>
      <c r="B186" s="36">
        <v>7085.9964413400003</v>
      </c>
      <c r="C186" s="37">
        <v>51.625820000000004</v>
      </c>
      <c r="D186" s="37">
        <v>1189.222764447519</v>
      </c>
      <c r="E186" s="37">
        <v>0</v>
      </c>
      <c r="F186" s="37">
        <v>29.546999999999997</v>
      </c>
      <c r="G186" s="37">
        <v>8356.3920257875179</v>
      </c>
      <c r="H186" s="37">
        <v>17874.052259190266</v>
      </c>
      <c r="I186" s="37">
        <v>0</v>
      </c>
      <c r="J186" s="38">
        <v>17874.052259190266</v>
      </c>
    </row>
    <row r="187" spans="1:10" x14ac:dyDescent="0.25">
      <c r="A187" s="6">
        <v>11</v>
      </c>
      <c r="B187" s="36">
        <v>7712.2470897010007</v>
      </c>
      <c r="C187" s="37">
        <v>147.071</v>
      </c>
      <c r="D187" s="37">
        <v>1182.9302641401284</v>
      </c>
      <c r="E187" s="37">
        <v>0</v>
      </c>
      <c r="F187" s="37">
        <v>52.426000000000002</v>
      </c>
      <c r="G187" s="37">
        <v>9094.6743538411283</v>
      </c>
      <c r="H187" s="37">
        <v>17772.998760541013</v>
      </c>
      <c r="I187" s="37">
        <v>0</v>
      </c>
      <c r="J187" s="38">
        <v>17772.998760541013</v>
      </c>
    </row>
    <row r="188" spans="1:10" x14ac:dyDescent="0.25">
      <c r="A188" s="6">
        <v>12</v>
      </c>
      <c r="B188" s="36">
        <v>8207.9168225700014</v>
      </c>
      <c r="C188" s="37">
        <v>134.01900000000001</v>
      </c>
      <c r="D188" s="37">
        <v>1189.2110578755189</v>
      </c>
      <c r="E188" s="37">
        <v>0</v>
      </c>
      <c r="F188" s="37">
        <v>65.038000000000011</v>
      </c>
      <c r="G188" s="37">
        <v>9596.1848804455185</v>
      </c>
      <c r="H188" s="37">
        <v>17873.864259190264</v>
      </c>
      <c r="I188" s="37">
        <v>0</v>
      </c>
      <c r="J188" s="38">
        <v>17873.864259190264</v>
      </c>
    </row>
    <row r="189" spans="1:10" x14ac:dyDescent="0.25">
      <c r="A189" s="43" t="s">
        <v>28</v>
      </c>
      <c r="B189" s="44">
        <v>21938.114015814001</v>
      </c>
      <c r="C189" s="44">
        <v>181.14400000000001</v>
      </c>
      <c r="D189" s="44">
        <v>4148.7584539337931</v>
      </c>
      <c r="E189" s="44">
        <v>0</v>
      </c>
      <c r="F189" s="44">
        <v>115.066</v>
      </c>
      <c r="G189" s="44">
        <v>26383.082469747791</v>
      </c>
      <c r="H189" s="44">
        <v>62418.379138383578</v>
      </c>
      <c r="I189" s="44">
        <v>0</v>
      </c>
      <c r="J189" s="44">
        <v>62418.379138383578</v>
      </c>
    </row>
    <row r="190" spans="1:10" x14ac:dyDescent="0.25">
      <c r="A190" s="6">
        <v>1</v>
      </c>
      <c r="B190" s="36">
        <v>3478.6006650000004</v>
      </c>
      <c r="C190" s="37">
        <v>36.423000000000002</v>
      </c>
      <c r="D190" s="37">
        <v>356.85597813177293</v>
      </c>
      <c r="E190" s="37">
        <v>0</v>
      </c>
      <c r="F190" s="37">
        <v>21.021000000000001</v>
      </c>
      <c r="G190" s="37">
        <v>3892.9006431317725</v>
      </c>
      <c r="H190" s="37">
        <v>5379.8967555569061</v>
      </c>
      <c r="I190" s="37">
        <v>0</v>
      </c>
      <c r="J190" s="38">
        <v>5379.8967555569061</v>
      </c>
    </row>
    <row r="191" spans="1:10" x14ac:dyDescent="0.25">
      <c r="A191" s="6">
        <v>2</v>
      </c>
      <c r="B191" s="36">
        <v>3285.0399406600004</v>
      </c>
      <c r="C191" s="37">
        <v>31.417999999999999</v>
      </c>
      <c r="D191" s="37">
        <v>356.75348335777295</v>
      </c>
      <c r="E191" s="37">
        <v>0</v>
      </c>
      <c r="F191" s="37">
        <v>19.576999999999998</v>
      </c>
      <c r="G191" s="37">
        <v>3692.7884240177737</v>
      </c>
      <c r="H191" s="37">
        <v>5378.2507555569055</v>
      </c>
      <c r="I191" s="37">
        <v>0</v>
      </c>
      <c r="J191" s="38">
        <v>5378.2507555569055</v>
      </c>
    </row>
    <row r="192" spans="1:10" x14ac:dyDescent="0.25">
      <c r="A192" s="6">
        <v>3</v>
      </c>
      <c r="B192" s="36">
        <v>3155.4392457540002</v>
      </c>
      <c r="C192" s="37">
        <v>26.765999999999998</v>
      </c>
      <c r="D192" s="37">
        <v>356.85597813177293</v>
      </c>
      <c r="E192" s="37">
        <v>0</v>
      </c>
      <c r="F192" s="37">
        <v>16.081</v>
      </c>
      <c r="G192" s="37">
        <v>3555.1422238857726</v>
      </c>
      <c r="H192" s="37">
        <v>5379.8967555569061</v>
      </c>
      <c r="I192" s="37">
        <v>0</v>
      </c>
      <c r="J192" s="38">
        <v>5379.8967555569061</v>
      </c>
    </row>
    <row r="193" spans="1:10" x14ac:dyDescent="0.25">
      <c r="A193" s="6">
        <v>4</v>
      </c>
      <c r="B193" s="36">
        <v>2852.6842311999999</v>
      </c>
      <c r="C193" s="37">
        <v>21.116</v>
      </c>
      <c r="D193" s="37">
        <v>356.82179245077293</v>
      </c>
      <c r="E193" s="37">
        <v>0</v>
      </c>
      <c r="F193" s="37">
        <v>12.614000000000001</v>
      </c>
      <c r="G193" s="37">
        <v>3243.2360236507725</v>
      </c>
      <c r="H193" s="37">
        <v>5379.3477555569061</v>
      </c>
      <c r="I193" s="37">
        <v>0</v>
      </c>
      <c r="J193" s="38">
        <v>5379.3477555569061</v>
      </c>
    </row>
    <row r="194" spans="1:10" x14ac:dyDescent="0.25">
      <c r="A194" s="6">
        <v>5</v>
      </c>
      <c r="B194" s="36"/>
      <c r="C194" s="37">
        <v>0</v>
      </c>
      <c r="D194" s="37">
        <v>365.44286785218259</v>
      </c>
      <c r="E194" s="37">
        <v>0</v>
      </c>
      <c r="F194" s="37">
        <v>0</v>
      </c>
      <c r="G194" s="37">
        <v>365.44286785218259</v>
      </c>
      <c r="H194" s="37">
        <v>5454.4417232988417</v>
      </c>
      <c r="I194" s="37">
        <v>0</v>
      </c>
      <c r="J194" s="38">
        <v>5454.4417232988417</v>
      </c>
    </row>
    <row r="195" spans="1:10" x14ac:dyDescent="0.25">
      <c r="A195" s="6">
        <v>6</v>
      </c>
      <c r="B195" s="36"/>
      <c r="C195" s="37">
        <v>0</v>
      </c>
      <c r="D195" s="37">
        <v>281.6190880701073</v>
      </c>
      <c r="E195" s="37">
        <v>0</v>
      </c>
      <c r="F195" s="37">
        <v>0</v>
      </c>
      <c r="G195" s="37">
        <v>281.6190880701073</v>
      </c>
      <c r="H195" s="37">
        <v>4238.4077933499384</v>
      </c>
      <c r="I195" s="37">
        <v>0</v>
      </c>
      <c r="J195" s="38">
        <v>4238.4077933499384</v>
      </c>
    </row>
    <row r="196" spans="1:10" x14ac:dyDescent="0.25">
      <c r="A196" s="6">
        <v>7</v>
      </c>
      <c r="B196" s="36"/>
      <c r="C196" s="37">
        <v>0</v>
      </c>
      <c r="D196" s="37">
        <v>288.28441045045986</v>
      </c>
      <c r="E196" s="37">
        <v>0</v>
      </c>
      <c r="F196" s="37">
        <v>0</v>
      </c>
      <c r="G196" s="37">
        <v>288.28441045045986</v>
      </c>
      <c r="H196" s="37">
        <v>4342.3798217226376</v>
      </c>
      <c r="I196" s="37">
        <v>0</v>
      </c>
      <c r="J196" s="38">
        <v>4342.3798217226376</v>
      </c>
    </row>
    <row r="197" spans="1:10" x14ac:dyDescent="0.25">
      <c r="A197" s="6">
        <v>8</v>
      </c>
      <c r="B197" s="36"/>
      <c r="C197" s="37">
        <v>0</v>
      </c>
      <c r="D197" s="37">
        <v>355.79703151777295</v>
      </c>
      <c r="E197" s="37">
        <v>0</v>
      </c>
      <c r="F197" s="37">
        <v>0</v>
      </c>
      <c r="G197" s="37">
        <v>355.79703151777295</v>
      </c>
      <c r="H197" s="37">
        <v>5362.8907555569058</v>
      </c>
      <c r="I197" s="37">
        <v>0</v>
      </c>
      <c r="J197" s="38">
        <v>5362.8907555569058</v>
      </c>
    </row>
    <row r="198" spans="1:10" x14ac:dyDescent="0.25">
      <c r="A198" s="6">
        <v>9</v>
      </c>
      <c r="B198" s="36"/>
      <c r="C198" s="37">
        <v>0</v>
      </c>
      <c r="D198" s="37">
        <v>359.82246992085999</v>
      </c>
      <c r="E198" s="37">
        <v>0</v>
      </c>
      <c r="F198" s="37">
        <v>0</v>
      </c>
      <c r="G198" s="37">
        <v>359.82246992085999</v>
      </c>
      <c r="H198" s="37">
        <v>5364.181755556905</v>
      </c>
      <c r="I198" s="37">
        <v>0</v>
      </c>
      <c r="J198" s="38">
        <v>5364.181755556905</v>
      </c>
    </row>
    <row r="199" spans="1:10" x14ac:dyDescent="0.25">
      <c r="A199" s="6">
        <v>10</v>
      </c>
      <c r="B199" s="36">
        <v>2816.6809625999995</v>
      </c>
      <c r="C199" s="37">
        <v>13.219999999999999</v>
      </c>
      <c r="D199" s="37">
        <v>356.83754650777297</v>
      </c>
      <c r="E199" s="37">
        <v>0</v>
      </c>
      <c r="F199" s="37">
        <v>8.5339999999999989</v>
      </c>
      <c r="G199" s="37">
        <v>3195.2725091077727</v>
      </c>
      <c r="H199" s="37">
        <v>5379.6007555569058</v>
      </c>
      <c r="I199" s="37">
        <v>0</v>
      </c>
      <c r="J199" s="38">
        <v>5379.6007555569058</v>
      </c>
    </row>
    <row r="200" spans="1:10" x14ac:dyDescent="0.25">
      <c r="A200" s="6">
        <v>11</v>
      </c>
      <c r="B200" s="36">
        <v>3086.9338882000002</v>
      </c>
      <c r="C200" s="37">
        <v>23.71</v>
      </c>
      <c r="D200" s="37">
        <v>356.81182941077293</v>
      </c>
      <c r="E200" s="37">
        <v>0</v>
      </c>
      <c r="F200" s="37">
        <v>17.75</v>
      </c>
      <c r="G200" s="37">
        <v>3485.2057176107737</v>
      </c>
      <c r="H200" s="37">
        <v>5379.1877555569054</v>
      </c>
      <c r="I200" s="37">
        <v>0</v>
      </c>
      <c r="J200" s="38">
        <v>5379.1877555569054</v>
      </c>
    </row>
    <row r="201" spans="1:10" x14ac:dyDescent="0.25">
      <c r="A201" s="6">
        <v>12</v>
      </c>
      <c r="B201" s="36">
        <v>3262.7350823999996</v>
      </c>
      <c r="C201" s="37">
        <v>28.491</v>
      </c>
      <c r="D201" s="37">
        <v>356.85597813177293</v>
      </c>
      <c r="E201" s="37">
        <v>0</v>
      </c>
      <c r="F201" s="37">
        <v>19.489000000000001</v>
      </c>
      <c r="G201" s="37">
        <v>3667.5710605317722</v>
      </c>
      <c r="H201" s="37">
        <v>5379.8967555569061</v>
      </c>
      <c r="I201" s="37">
        <v>0</v>
      </c>
      <c r="J201" s="38">
        <v>5379.8967555569061</v>
      </c>
    </row>
    <row r="202" spans="1:10" x14ac:dyDescent="0.25">
      <c r="A202" s="43" t="s">
        <v>12</v>
      </c>
      <c r="B202" s="44">
        <v>37161.985351013602</v>
      </c>
      <c r="C202" s="44">
        <v>219.01499999999996</v>
      </c>
      <c r="D202" s="44">
        <v>5875.4694006893733</v>
      </c>
      <c r="E202" s="44">
        <v>0</v>
      </c>
      <c r="F202" s="44">
        <v>496.68895100000009</v>
      </c>
      <c r="G202" s="44">
        <v>43753.158702702982</v>
      </c>
      <c r="H202" s="44">
        <v>87842.498030192583</v>
      </c>
      <c r="I202" s="44">
        <v>0</v>
      </c>
      <c r="J202" s="44">
        <v>87842.498030192583</v>
      </c>
    </row>
    <row r="203" spans="1:10" x14ac:dyDescent="0.25">
      <c r="A203" s="6">
        <v>1</v>
      </c>
      <c r="B203" s="36">
        <v>5927.9782889999997</v>
      </c>
      <c r="C203" s="37">
        <v>41.545000000000002</v>
      </c>
      <c r="D203" s="37">
        <v>805.23480091050033</v>
      </c>
      <c r="E203" s="37">
        <v>0</v>
      </c>
      <c r="F203" s="37">
        <v>106.91</v>
      </c>
      <c r="G203" s="37">
        <v>6881.6680899105004</v>
      </c>
      <c r="H203" s="37">
        <v>12035.897536663513</v>
      </c>
      <c r="I203" s="37">
        <v>0</v>
      </c>
      <c r="J203" s="38">
        <v>12035.897536663513</v>
      </c>
    </row>
    <row r="204" spans="1:10" x14ac:dyDescent="0.25">
      <c r="A204" s="6">
        <v>2</v>
      </c>
      <c r="B204" s="36">
        <v>5637.3635961839991</v>
      </c>
      <c r="C204" s="37">
        <v>36.466000000000001</v>
      </c>
      <c r="D204" s="37">
        <v>803.72634922964562</v>
      </c>
      <c r="E204" s="37">
        <v>0</v>
      </c>
      <c r="F204" s="37">
        <v>93.14500000000001</v>
      </c>
      <c r="G204" s="37">
        <v>6570.7009454136451</v>
      </c>
      <c r="H204" s="37">
        <v>12011.672775050916</v>
      </c>
      <c r="I204" s="37">
        <v>0</v>
      </c>
      <c r="J204" s="38">
        <v>12011.672775050916</v>
      </c>
    </row>
    <row r="205" spans="1:10" x14ac:dyDescent="0.25">
      <c r="A205" s="6">
        <v>3</v>
      </c>
      <c r="B205" s="36">
        <v>5313.2696185495988</v>
      </c>
      <c r="C205" s="37">
        <v>29.088999999999999</v>
      </c>
      <c r="D205" s="37">
        <v>805.23480091050033</v>
      </c>
      <c r="E205" s="37">
        <v>0</v>
      </c>
      <c r="F205" s="37">
        <v>74.283000000000001</v>
      </c>
      <c r="G205" s="37">
        <v>6221.8764194600999</v>
      </c>
      <c r="H205" s="37">
        <v>12035.897536663513</v>
      </c>
      <c r="I205" s="37">
        <v>0</v>
      </c>
      <c r="J205" s="38">
        <v>12035.897536663513</v>
      </c>
    </row>
    <row r="206" spans="1:10" x14ac:dyDescent="0.25">
      <c r="A206" s="6">
        <v>4</v>
      </c>
      <c r="B206" s="36">
        <v>4844.5956008799994</v>
      </c>
      <c r="C206" s="37">
        <v>25.558</v>
      </c>
      <c r="D206" s="37">
        <v>804.73198368354883</v>
      </c>
      <c r="E206" s="37">
        <v>0</v>
      </c>
      <c r="F206" s="37">
        <v>47.481999999999999</v>
      </c>
      <c r="G206" s="37">
        <v>5722.367584563548</v>
      </c>
      <c r="H206" s="37">
        <v>12027.822616125983</v>
      </c>
      <c r="I206" s="37">
        <v>0</v>
      </c>
      <c r="J206" s="38">
        <v>12027.822616125983</v>
      </c>
    </row>
    <row r="207" spans="1:10" x14ac:dyDescent="0.25">
      <c r="A207" s="6">
        <v>5</v>
      </c>
      <c r="B207" s="36"/>
      <c r="C207" s="37">
        <v>0</v>
      </c>
      <c r="D207" s="37">
        <v>109.46344344087102</v>
      </c>
      <c r="E207" s="37">
        <v>0</v>
      </c>
      <c r="F207" s="37">
        <v>0</v>
      </c>
      <c r="G207" s="37">
        <v>109.46344344087102</v>
      </c>
      <c r="H207" s="37">
        <v>1648.3069402146468</v>
      </c>
      <c r="I207" s="37">
        <v>0</v>
      </c>
      <c r="J207" s="38">
        <v>1648.3069402146468</v>
      </c>
    </row>
    <row r="208" spans="1:10" x14ac:dyDescent="0.25">
      <c r="A208" s="6">
        <v>6</v>
      </c>
      <c r="B208" s="36"/>
      <c r="C208" s="37">
        <v>0</v>
      </c>
      <c r="D208" s="37">
        <v>0</v>
      </c>
      <c r="E208" s="37">
        <v>0</v>
      </c>
      <c r="F208" s="37">
        <v>0</v>
      </c>
      <c r="G208" s="37">
        <v>0</v>
      </c>
      <c r="H208" s="37">
        <v>0</v>
      </c>
      <c r="I208" s="37">
        <v>0</v>
      </c>
      <c r="J208" s="38">
        <v>0</v>
      </c>
    </row>
    <row r="209" spans="1:10" x14ac:dyDescent="0.25">
      <c r="A209" s="6">
        <v>7</v>
      </c>
      <c r="B209" s="36"/>
      <c r="C209" s="37">
        <v>0</v>
      </c>
      <c r="D209" s="37">
        <v>0</v>
      </c>
      <c r="E209" s="37">
        <v>0</v>
      </c>
      <c r="F209" s="37">
        <v>0</v>
      </c>
      <c r="G209" s="37">
        <v>0</v>
      </c>
      <c r="H209" s="37">
        <v>0</v>
      </c>
      <c r="I209" s="37">
        <v>0</v>
      </c>
      <c r="J209" s="38">
        <v>0</v>
      </c>
    </row>
    <row r="210" spans="1:10" x14ac:dyDescent="0.25">
      <c r="A210" s="6">
        <v>8</v>
      </c>
      <c r="B210" s="36"/>
      <c r="C210" s="37">
        <v>0</v>
      </c>
      <c r="D210" s="37">
        <v>0</v>
      </c>
      <c r="E210" s="37">
        <v>0</v>
      </c>
      <c r="F210" s="37">
        <v>0</v>
      </c>
      <c r="G210" s="37">
        <v>0</v>
      </c>
      <c r="H210" s="37">
        <v>0</v>
      </c>
      <c r="I210" s="37">
        <v>0</v>
      </c>
      <c r="J210" s="38">
        <v>0</v>
      </c>
    </row>
    <row r="211" spans="1:10" x14ac:dyDescent="0.25">
      <c r="A211" s="6">
        <v>9</v>
      </c>
      <c r="B211" s="36"/>
      <c r="C211" s="37">
        <v>0</v>
      </c>
      <c r="D211" s="37">
        <v>131.87643700975812</v>
      </c>
      <c r="E211" s="37">
        <v>0</v>
      </c>
      <c r="F211" s="37">
        <v>0</v>
      </c>
      <c r="G211" s="37">
        <v>131.87643700975812</v>
      </c>
      <c r="H211" s="37">
        <v>1983.2829360209967</v>
      </c>
      <c r="I211" s="37">
        <v>0</v>
      </c>
      <c r="J211" s="38">
        <v>1983.2829360209967</v>
      </c>
    </row>
    <row r="212" spans="1:10" x14ac:dyDescent="0.25">
      <c r="A212" s="6">
        <v>10</v>
      </c>
      <c r="B212" s="36">
        <v>4603.1766612400006</v>
      </c>
      <c r="C212" s="37">
        <v>19.254000000000001</v>
      </c>
      <c r="D212" s="37">
        <v>805.23480091050033</v>
      </c>
      <c r="E212" s="37">
        <v>0</v>
      </c>
      <c r="F212" s="37">
        <v>21.812051</v>
      </c>
      <c r="G212" s="37">
        <v>5449.4775131505003</v>
      </c>
      <c r="H212" s="37">
        <v>12035.897536663513</v>
      </c>
      <c r="I212" s="37">
        <v>0</v>
      </c>
      <c r="J212" s="38">
        <v>12035.897536663513</v>
      </c>
    </row>
    <row r="213" spans="1:10" x14ac:dyDescent="0.25">
      <c r="A213" s="6">
        <v>11</v>
      </c>
      <c r="B213" s="36">
        <v>5222.8286090399997</v>
      </c>
      <c r="C213" s="37">
        <v>29.873000000000001</v>
      </c>
      <c r="D213" s="37">
        <v>804.73198368354883</v>
      </c>
      <c r="E213" s="37">
        <v>0</v>
      </c>
      <c r="F213" s="37">
        <v>62.768900000000002</v>
      </c>
      <c r="G213" s="37">
        <v>6120.2024927235498</v>
      </c>
      <c r="H213" s="37">
        <v>12027.822616125983</v>
      </c>
      <c r="I213" s="37">
        <v>0</v>
      </c>
      <c r="J213" s="38">
        <v>12027.822616125983</v>
      </c>
    </row>
    <row r="214" spans="1:10" x14ac:dyDescent="0.25">
      <c r="A214" s="6">
        <v>12</v>
      </c>
      <c r="B214" s="36">
        <v>5612.7729761200007</v>
      </c>
      <c r="C214" s="37">
        <v>37.229999999999997</v>
      </c>
      <c r="D214" s="37">
        <v>805.23480091050033</v>
      </c>
      <c r="E214" s="37">
        <v>0</v>
      </c>
      <c r="F214" s="37">
        <v>90.287999999999997</v>
      </c>
      <c r="G214" s="37">
        <v>6545.5257770305006</v>
      </c>
      <c r="H214" s="37">
        <v>12035.897536663513</v>
      </c>
      <c r="I214" s="37">
        <v>0</v>
      </c>
      <c r="J214" s="38">
        <v>12035.897536663513</v>
      </c>
    </row>
    <row r="215" spans="1:10" x14ac:dyDescent="0.25">
      <c r="A215" s="43" t="s">
        <v>36</v>
      </c>
      <c r="B215" s="44">
        <v>426.59499999999997</v>
      </c>
      <c r="C215" s="44">
        <v>0</v>
      </c>
      <c r="D215" s="44">
        <v>356.94290141096775</v>
      </c>
      <c r="E215" s="44">
        <v>0</v>
      </c>
      <c r="F215" s="44">
        <v>0</v>
      </c>
      <c r="G215" s="44">
        <v>783.53790141096772</v>
      </c>
      <c r="H215" s="44">
        <v>5732.2729032258057</v>
      </c>
      <c r="I215" s="44">
        <v>0</v>
      </c>
      <c r="J215" s="44">
        <v>5732.2729032258057</v>
      </c>
    </row>
    <row r="216" spans="1:10" x14ac:dyDescent="0.25">
      <c r="A216" s="6">
        <v>1</v>
      </c>
      <c r="B216" s="36">
        <v>79.824999999999989</v>
      </c>
      <c r="C216" s="37">
        <v>0</v>
      </c>
      <c r="D216" s="37">
        <v>30.908463529999999</v>
      </c>
      <c r="E216" s="37">
        <v>0</v>
      </c>
      <c r="F216" s="37">
        <v>0</v>
      </c>
      <c r="G216" s="37">
        <v>110.73346352999999</v>
      </c>
      <c r="H216" s="37">
        <v>496.37</v>
      </c>
      <c r="I216" s="37">
        <v>0</v>
      </c>
      <c r="J216" s="38">
        <v>496.37</v>
      </c>
    </row>
    <row r="217" spans="1:10" x14ac:dyDescent="0.25">
      <c r="A217" s="6">
        <v>2</v>
      </c>
      <c r="B217" s="36">
        <v>76.563999999999993</v>
      </c>
      <c r="C217" s="37">
        <v>0</v>
      </c>
      <c r="D217" s="37">
        <v>30.908463529999999</v>
      </c>
      <c r="E217" s="37">
        <v>0</v>
      </c>
      <c r="F217" s="37">
        <v>0</v>
      </c>
      <c r="G217" s="37">
        <v>107.47246353</v>
      </c>
      <c r="H217" s="37">
        <v>496.37</v>
      </c>
      <c r="I217" s="37">
        <v>0</v>
      </c>
      <c r="J217" s="38">
        <v>496.37</v>
      </c>
    </row>
    <row r="218" spans="1:10" x14ac:dyDescent="0.25">
      <c r="A218" s="6">
        <v>3</v>
      </c>
      <c r="B218" s="36">
        <v>61.722000000000001</v>
      </c>
      <c r="C218" s="37">
        <v>0</v>
      </c>
      <c r="D218" s="37">
        <v>30.908463529999999</v>
      </c>
      <c r="E218" s="37">
        <v>0</v>
      </c>
      <c r="F218" s="37">
        <v>0</v>
      </c>
      <c r="G218" s="37">
        <v>92.63046353</v>
      </c>
      <c r="H218" s="37">
        <v>496.37</v>
      </c>
      <c r="I218" s="37">
        <v>0</v>
      </c>
      <c r="J218" s="38">
        <v>496.37</v>
      </c>
    </row>
    <row r="219" spans="1:10" x14ac:dyDescent="0.25">
      <c r="A219" s="6">
        <v>4</v>
      </c>
      <c r="B219" s="36">
        <v>45.558999999999997</v>
      </c>
      <c r="C219" s="37">
        <v>0</v>
      </c>
      <c r="D219" s="37">
        <v>30.908463529999999</v>
      </c>
      <c r="E219" s="37">
        <v>0</v>
      </c>
      <c r="F219" s="37">
        <v>0</v>
      </c>
      <c r="G219" s="37">
        <v>76.467463530000003</v>
      </c>
      <c r="H219" s="37">
        <v>496.37</v>
      </c>
      <c r="I219" s="37">
        <v>0</v>
      </c>
      <c r="J219" s="38">
        <v>496.37</v>
      </c>
    </row>
    <row r="220" spans="1:10" x14ac:dyDescent="0.25">
      <c r="A220" s="6">
        <v>5</v>
      </c>
      <c r="B220" s="36"/>
      <c r="C220" s="37"/>
      <c r="D220" s="37">
        <v>30.908463529999999</v>
      </c>
      <c r="E220" s="37">
        <v>0</v>
      </c>
      <c r="F220" s="37"/>
      <c r="G220" s="37">
        <v>30.908463529999999</v>
      </c>
      <c r="H220" s="37">
        <v>496.37</v>
      </c>
      <c r="I220" s="37">
        <v>0</v>
      </c>
      <c r="J220" s="38">
        <v>496.37</v>
      </c>
    </row>
    <row r="221" spans="1:10" x14ac:dyDescent="0.25">
      <c r="A221" s="6">
        <v>6</v>
      </c>
      <c r="B221" s="36"/>
      <c r="C221" s="37"/>
      <c r="D221" s="37">
        <v>30.908463529999999</v>
      </c>
      <c r="E221" s="37">
        <v>0</v>
      </c>
      <c r="F221" s="37"/>
      <c r="G221" s="37">
        <v>30.908463529999999</v>
      </c>
      <c r="H221" s="37">
        <v>496.37</v>
      </c>
      <c r="I221" s="37">
        <v>0</v>
      </c>
      <c r="J221" s="38">
        <v>496.37</v>
      </c>
    </row>
    <row r="222" spans="1:10" x14ac:dyDescent="0.25">
      <c r="A222" s="6">
        <v>7</v>
      </c>
      <c r="B222" s="36"/>
      <c r="C222" s="37"/>
      <c r="D222" s="37">
        <v>30.908463529999999</v>
      </c>
      <c r="E222" s="37">
        <v>0</v>
      </c>
      <c r="F222" s="37"/>
      <c r="G222" s="37">
        <v>30.908463529999999</v>
      </c>
      <c r="H222" s="37">
        <v>496.37</v>
      </c>
      <c r="I222" s="37">
        <v>0</v>
      </c>
      <c r="J222" s="38">
        <v>496.37</v>
      </c>
    </row>
    <row r="223" spans="1:10" x14ac:dyDescent="0.25">
      <c r="A223" s="6">
        <v>8</v>
      </c>
      <c r="B223" s="36"/>
      <c r="C223" s="37"/>
      <c r="D223" s="37">
        <v>16.949802580967742</v>
      </c>
      <c r="E223" s="37">
        <v>0</v>
      </c>
      <c r="F223" s="37"/>
      <c r="G223" s="37">
        <v>16.949802580967742</v>
      </c>
      <c r="H223" s="37">
        <v>272.20290322580644</v>
      </c>
      <c r="I223" s="37">
        <v>0</v>
      </c>
      <c r="J223" s="38">
        <v>272.20290322580644</v>
      </c>
    </row>
    <row r="224" spans="1:10" x14ac:dyDescent="0.25">
      <c r="A224" s="6">
        <v>9</v>
      </c>
      <c r="B224" s="36"/>
      <c r="C224" s="37"/>
      <c r="D224" s="37">
        <v>30.908463529999999</v>
      </c>
      <c r="E224" s="37">
        <v>0</v>
      </c>
      <c r="F224" s="37"/>
      <c r="G224" s="37">
        <v>30.908463529999999</v>
      </c>
      <c r="H224" s="37">
        <v>496.37</v>
      </c>
      <c r="I224" s="37">
        <v>0</v>
      </c>
      <c r="J224" s="38">
        <v>496.37</v>
      </c>
    </row>
    <row r="225" spans="1:10" x14ac:dyDescent="0.25">
      <c r="A225" s="6">
        <v>10</v>
      </c>
      <c r="B225" s="36">
        <v>43.6</v>
      </c>
      <c r="C225" s="37">
        <v>0</v>
      </c>
      <c r="D225" s="37">
        <v>30.908463529999999</v>
      </c>
      <c r="E225" s="37">
        <v>0</v>
      </c>
      <c r="F225" s="37">
        <v>0</v>
      </c>
      <c r="G225" s="37">
        <v>74.50846353</v>
      </c>
      <c r="H225" s="37">
        <v>496.37</v>
      </c>
      <c r="I225" s="37">
        <v>0</v>
      </c>
      <c r="J225" s="38">
        <v>496.37</v>
      </c>
    </row>
    <row r="226" spans="1:10" x14ac:dyDescent="0.25">
      <c r="A226" s="6">
        <v>11</v>
      </c>
      <c r="B226" s="36">
        <v>56.884999999999998</v>
      </c>
      <c r="C226" s="37">
        <v>0</v>
      </c>
      <c r="D226" s="37">
        <v>30.908463529999999</v>
      </c>
      <c r="E226" s="37">
        <v>0</v>
      </c>
      <c r="F226" s="37">
        <v>0</v>
      </c>
      <c r="G226" s="37">
        <v>87.793463529999997</v>
      </c>
      <c r="H226" s="37">
        <v>496.37</v>
      </c>
      <c r="I226" s="37">
        <v>0</v>
      </c>
      <c r="J226" s="38">
        <v>496.37</v>
      </c>
    </row>
    <row r="227" spans="1:10" x14ac:dyDescent="0.25">
      <c r="A227" s="6">
        <v>12</v>
      </c>
      <c r="B227" s="36">
        <v>62.439999999999991</v>
      </c>
      <c r="C227" s="37">
        <v>0</v>
      </c>
      <c r="D227" s="37">
        <v>30.908463529999999</v>
      </c>
      <c r="E227" s="37">
        <v>0</v>
      </c>
      <c r="F227" s="37">
        <v>0</v>
      </c>
      <c r="G227" s="37">
        <v>93.348463529999989</v>
      </c>
      <c r="H227" s="37">
        <v>496.37</v>
      </c>
      <c r="I227" s="37">
        <v>0</v>
      </c>
      <c r="J227" s="38">
        <v>496.37</v>
      </c>
    </row>
    <row r="228" spans="1:10" x14ac:dyDescent="0.25">
      <c r="A228" s="43" t="s">
        <v>34</v>
      </c>
      <c r="B228" s="44">
        <v>366.97082999999998</v>
      </c>
      <c r="C228" s="44">
        <v>0</v>
      </c>
      <c r="D228" s="44">
        <v>0</v>
      </c>
      <c r="E228" s="44">
        <v>0</v>
      </c>
      <c r="F228" s="44">
        <v>14.270999999999999</v>
      </c>
      <c r="G228" s="44">
        <v>381.24182999999994</v>
      </c>
      <c r="H228" s="44">
        <v>0</v>
      </c>
      <c r="I228" s="44">
        <v>0</v>
      </c>
      <c r="J228" s="44">
        <v>0</v>
      </c>
    </row>
    <row r="229" spans="1:10" x14ac:dyDescent="0.25">
      <c r="A229" s="6">
        <v>1</v>
      </c>
      <c r="B229" s="36">
        <v>61.238689999999998</v>
      </c>
      <c r="C229" s="37">
        <v>0</v>
      </c>
      <c r="D229" s="37">
        <v>0</v>
      </c>
      <c r="E229" s="37">
        <v>0</v>
      </c>
      <c r="F229" s="37">
        <v>2.9239999999999999</v>
      </c>
      <c r="G229" s="37">
        <v>64.162689999999998</v>
      </c>
      <c r="H229" s="37">
        <v>0</v>
      </c>
      <c r="I229" s="37">
        <v>0</v>
      </c>
      <c r="J229" s="38">
        <v>0</v>
      </c>
    </row>
    <row r="230" spans="1:10" x14ac:dyDescent="0.25">
      <c r="A230" s="6">
        <v>2</v>
      </c>
      <c r="B230" s="36">
        <v>57.238689999999998</v>
      </c>
      <c r="C230" s="37">
        <v>0</v>
      </c>
      <c r="D230" s="37">
        <v>0</v>
      </c>
      <c r="E230" s="37">
        <v>0</v>
      </c>
      <c r="F230" s="37">
        <v>2.5219999999999998</v>
      </c>
      <c r="G230" s="37">
        <v>59.760689999999997</v>
      </c>
      <c r="H230" s="37">
        <v>0</v>
      </c>
      <c r="I230" s="37">
        <v>0</v>
      </c>
      <c r="J230" s="38">
        <v>0</v>
      </c>
    </row>
    <row r="231" spans="1:10" x14ac:dyDescent="0.25">
      <c r="A231" s="6">
        <v>3</v>
      </c>
      <c r="B231" s="36">
        <v>53.238689999999998</v>
      </c>
      <c r="C231" s="37">
        <v>0</v>
      </c>
      <c r="D231" s="37">
        <v>0</v>
      </c>
      <c r="E231" s="37">
        <v>0</v>
      </c>
      <c r="F231" s="37">
        <v>2.1850000000000001</v>
      </c>
      <c r="G231" s="37">
        <v>55.423689999999993</v>
      </c>
      <c r="H231" s="37">
        <v>0</v>
      </c>
      <c r="I231" s="37">
        <v>0</v>
      </c>
      <c r="J231" s="38">
        <v>0</v>
      </c>
    </row>
    <row r="232" spans="1:10" x14ac:dyDescent="0.25">
      <c r="A232" s="6">
        <v>4</v>
      </c>
      <c r="B232" s="36">
        <v>41.238689999999998</v>
      </c>
      <c r="C232" s="37">
        <v>0</v>
      </c>
      <c r="D232" s="37">
        <v>0</v>
      </c>
      <c r="E232" s="37">
        <v>0</v>
      </c>
      <c r="F232" s="37">
        <v>0.9</v>
      </c>
      <c r="G232" s="37">
        <v>42.138689999999997</v>
      </c>
      <c r="H232" s="37">
        <v>0</v>
      </c>
      <c r="I232" s="37">
        <v>0</v>
      </c>
      <c r="J232" s="38">
        <v>0</v>
      </c>
    </row>
    <row r="233" spans="1:10" x14ac:dyDescent="0.25">
      <c r="A233" s="6">
        <v>5</v>
      </c>
      <c r="B233" s="36"/>
      <c r="C233" s="37">
        <v>0</v>
      </c>
      <c r="D233" s="37">
        <v>0</v>
      </c>
      <c r="E233" s="37">
        <v>0</v>
      </c>
      <c r="F233" s="37">
        <v>0</v>
      </c>
      <c r="G233" s="37">
        <v>0</v>
      </c>
      <c r="H233" s="37">
        <v>0</v>
      </c>
      <c r="I233" s="37">
        <v>0</v>
      </c>
      <c r="J233" s="38">
        <v>0</v>
      </c>
    </row>
    <row r="234" spans="1:10" x14ac:dyDescent="0.25">
      <c r="A234" s="6">
        <v>6</v>
      </c>
      <c r="B234" s="36"/>
      <c r="C234" s="37">
        <v>0</v>
      </c>
      <c r="D234" s="37">
        <v>0</v>
      </c>
      <c r="E234" s="37">
        <v>0</v>
      </c>
      <c r="F234" s="37">
        <v>0</v>
      </c>
      <c r="G234" s="37">
        <v>0</v>
      </c>
      <c r="H234" s="37">
        <v>0</v>
      </c>
      <c r="I234" s="37">
        <v>0</v>
      </c>
      <c r="J234" s="38">
        <v>0</v>
      </c>
    </row>
    <row r="235" spans="1:10" x14ac:dyDescent="0.25">
      <c r="A235" s="6">
        <v>7</v>
      </c>
      <c r="B235" s="36"/>
      <c r="C235" s="37">
        <v>0</v>
      </c>
      <c r="D235" s="37">
        <v>0</v>
      </c>
      <c r="E235" s="37">
        <v>0</v>
      </c>
      <c r="F235" s="37">
        <v>0</v>
      </c>
      <c r="G235" s="37">
        <v>0</v>
      </c>
      <c r="H235" s="37">
        <v>0</v>
      </c>
      <c r="I235" s="37">
        <v>0</v>
      </c>
      <c r="J235" s="38">
        <v>0</v>
      </c>
    </row>
    <row r="236" spans="1:10" x14ac:dyDescent="0.25">
      <c r="A236" s="6">
        <v>8</v>
      </c>
      <c r="B236" s="36"/>
      <c r="C236" s="37">
        <v>0</v>
      </c>
      <c r="D236" s="37">
        <v>0</v>
      </c>
      <c r="E236" s="37">
        <v>0</v>
      </c>
      <c r="F236" s="37">
        <v>0</v>
      </c>
      <c r="G236" s="37">
        <v>0</v>
      </c>
      <c r="H236" s="37">
        <v>0</v>
      </c>
      <c r="I236" s="37">
        <v>0</v>
      </c>
      <c r="J236" s="38">
        <v>0</v>
      </c>
    </row>
    <row r="237" spans="1:10" x14ac:dyDescent="0.25">
      <c r="A237" s="6">
        <v>9</v>
      </c>
      <c r="B237" s="36"/>
      <c r="C237" s="37">
        <v>0</v>
      </c>
      <c r="D237" s="37">
        <v>0</v>
      </c>
      <c r="E237" s="37">
        <v>0</v>
      </c>
      <c r="F237" s="37">
        <v>0</v>
      </c>
      <c r="G237" s="37">
        <v>0</v>
      </c>
      <c r="H237" s="37">
        <v>0</v>
      </c>
      <c r="I237" s="37">
        <v>0</v>
      </c>
      <c r="J237" s="38">
        <v>0</v>
      </c>
    </row>
    <row r="238" spans="1:10" x14ac:dyDescent="0.25">
      <c r="A238" s="6">
        <v>10</v>
      </c>
      <c r="B238" s="36">
        <v>44.83869</v>
      </c>
      <c r="C238" s="37">
        <v>0</v>
      </c>
      <c r="D238" s="37">
        <v>0</v>
      </c>
      <c r="E238" s="37">
        <v>0</v>
      </c>
      <c r="F238" s="37">
        <v>1.2609999999999999</v>
      </c>
      <c r="G238" s="37">
        <v>46.099689999999995</v>
      </c>
      <c r="H238" s="37">
        <v>0</v>
      </c>
      <c r="I238" s="37">
        <v>0</v>
      </c>
      <c r="J238" s="38">
        <v>0</v>
      </c>
    </row>
    <row r="239" spans="1:10" x14ac:dyDescent="0.25">
      <c r="A239" s="6">
        <v>11</v>
      </c>
      <c r="B239" s="36">
        <v>51.33869</v>
      </c>
      <c r="C239" s="37">
        <v>0</v>
      </c>
      <c r="D239" s="37">
        <v>0</v>
      </c>
      <c r="E239" s="37">
        <v>0</v>
      </c>
      <c r="F239" s="37">
        <v>1.9139999999999999</v>
      </c>
      <c r="G239" s="37">
        <v>53.252690000000001</v>
      </c>
      <c r="H239" s="37">
        <v>0</v>
      </c>
      <c r="I239" s="37">
        <v>0</v>
      </c>
      <c r="J239" s="38">
        <v>0</v>
      </c>
    </row>
    <row r="240" spans="1:10" x14ac:dyDescent="0.25">
      <c r="A240" s="6">
        <v>12</v>
      </c>
      <c r="B240" s="36">
        <v>57.83869</v>
      </c>
      <c r="C240" s="37">
        <v>0</v>
      </c>
      <c r="D240" s="37">
        <v>0</v>
      </c>
      <c r="E240" s="37">
        <v>0</v>
      </c>
      <c r="F240" s="37">
        <v>2.5649999999999999</v>
      </c>
      <c r="G240" s="37">
        <v>60.403689999999997</v>
      </c>
      <c r="H240" s="37">
        <v>0</v>
      </c>
      <c r="I240" s="37">
        <v>0</v>
      </c>
      <c r="J240" s="38">
        <v>0</v>
      </c>
    </row>
    <row r="241" spans="1:10" x14ac:dyDescent="0.25">
      <c r="A241" s="43" t="s">
        <v>40</v>
      </c>
      <c r="B241" s="44">
        <v>43128.443197490997</v>
      </c>
      <c r="C241" s="44">
        <v>19.635999999999999</v>
      </c>
      <c r="D241" s="44">
        <v>2.9821104896421833</v>
      </c>
      <c r="E241" s="44">
        <v>0</v>
      </c>
      <c r="F241" s="44">
        <v>140.94</v>
      </c>
      <c r="G241" s="44">
        <v>43292.001307980638</v>
      </c>
      <c r="H241" s="44">
        <v>47.890772128060256</v>
      </c>
      <c r="I241" s="44">
        <v>0</v>
      </c>
      <c r="J241" s="44">
        <v>47.890772128060256</v>
      </c>
    </row>
    <row r="242" spans="1:10" x14ac:dyDescent="0.25">
      <c r="A242" s="6">
        <v>1</v>
      </c>
      <c r="B242" s="36">
        <v>6551.4681583999991</v>
      </c>
      <c r="C242" s="37">
        <v>4.3319999999999999</v>
      </c>
      <c r="D242" s="37">
        <v>0.33134560996024265</v>
      </c>
      <c r="E242" s="37">
        <v>0</v>
      </c>
      <c r="F242" s="37">
        <v>34.814</v>
      </c>
      <c r="G242" s="37">
        <v>6590.9455040099592</v>
      </c>
      <c r="H242" s="37">
        <v>5.3211969031178059</v>
      </c>
      <c r="I242" s="37">
        <v>0</v>
      </c>
      <c r="J242" s="38">
        <v>5.3211969031178059</v>
      </c>
    </row>
    <row r="243" spans="1:10" x14ac:dyDescent="0.25">
      <c r="A243" s="6">
        <v>2</v>
      </c>
      <c r="B243" s="36">
        <v>6234.3239102899997</v>
      </c>
      <c r="C243" s="37">
        <v>4.0259999999999998</v>
      </c>
      <c r="D243" s="37">
        <v>0.33134560996024265</v>
      </c>
      <c r="E243" s="37">
        <v>0</v>
      </c>
      <c r="F243" s="37">
        <v>33.567</v>
      </c>
      <c r="G243" s="37">
        <v>6272.24825589996</v>
      </c>
      <c r="H243" s="37">
        <v>5.3211969031178059</v>
      </c>
      <c r="I243" s="37">
        <v>0</v>
      </c>
      <c r="J243" s="38">
        <v>5.3211969031178059</v>
      </c>
    </row>
    <row r="244" spans="1:10" x14ac:dyDescent="0.25">
      <c r="A244" s="6">
        <v>3</v>
      </c>
      <c r="B244" s="36">
        <v>6088.6592528009996</v>
      </c>
      <c r="C244" s="37">
        <v>3.3530000000000002</v>
      </c>
      <c r="D244" s="37">
        <v>0.33134560996024265</v>
      </c>
      <c r="E244" s="37">
        <v>0</v>
      </c>
      <c r="F244" s="37">
        <v>17.087</v>
      </c>
      <c r="G244" s="37">
        <v>6109.4305984109596</v>
      </c>
      <c r="H244" s="37">
        <v>5.3211969031178059</v>
      </c>
      <c r="I244" s="37">
        <v>0</v>
      </c>
      <c r="J244" s="38">
        <v>5.3211969031178059</v>
      </c>
    </row>
    <row r="245" spans="1:10" x14ac:dyDescent="0.25">
      <c r="A245" s="6">
        <v>4</v>
      </c>
      <c r="B245" s="36">
        <v>5789.3162913999995</v>
      </c>
      <c r="C245" s="37">
        <v>2.3260000000000001</v>
      </c>
      <c r="D245" s="37">
        <v>0.33134560996024265</v>
      </c>
      <c r="E245" s="37">
        <v>0</v>
      </c>
      <c r="F245" s="37">
        <v>4.0030000000000001</v>
      </c>
      <c r="G245" s="37">
        <v>5795.9766370099605</v>
      </c>
      <c r="H245" s="37">
        <v>5.3211969031178059</v>
      </c>
      <c r="I245" s="37">
        <v>0</v>
      </c>
      <c r="J245" s="38">
        <v>5.3211969031178059</v>
      </c>
    </row>
    <row r="246" spans="1:10" x14ac:dyDescent="0.25">
      <c r="A246" s="6">
        <v>5</v>
      </c>
      <c r="B246" s="36"/>
      <c r="C246" s="37">
        <v>0</v>
      </c>
      <c r="D246" s="37">
        <v>0.33134560996024265</v>
      </c>
      <c r="E246" s="37">
        <v>0</v>
      </c>
      <c r="F246" s="37">
        <v>0</v>
      </c>
      <c r="G246" s="37">
        <v>0.33134560996024265</v>
      </c>
      <c r="H246" s="37">
        <v>5.3211969031178059</v>
      </c>
      <c r="I246" s="37">
        <v>0</v>
      </c>
      <c r="J246" s="38">
        <v>5.3211969031178059</v>
      </c>
    </row>
    <row r="247" spans="1:10" x14ac:dyDescent="0.25">
      <c r="A247" s="6">
        <v>6</v>
      </c>
      <c r="B247" s="36"/>
      <c r="C247" s="37">
        <v>0</v>
      </c>
      <c r="D247" s="37">
        <v>0</v>
      </c>
      <c r="E247" s="37">
        <v>0</v>
      </c>
      <c r="F247" s="37">
        <v>0</v>
      </c>
      <c r="G247" s="37">
        <v>0</v>
      </c>
      <c r="H247" s="37">
        <v>0</v>
      </c>
      <c r="I247" s="37">
        <v>0</v>
      </c>
      <c r="J247" s="38">
        <v>0</v>
      </c>
    </row>
    <row r="248" spans="1:10" x14ac:dyDescent="0.25">
      <c r="A248" s="6">
        <v>7</v>
      </c>
      <c r="B248" s="36"/>
      <c r="C248" s="37">
        <v>0</v>
      </c>
      <c r="D248" s="37">
        <v>0</v>
      </c>
      <c r="E248" s="37">
        <v>0</v>
      </c>
      <c r="F248" s="37">
        <v>0</v>
      </c>
      <c r="G248" s="37">
        <v>0</v>
      </c>
      <c r="H248" s="37">
        <v>0</v>
      </c>
      <c r="I248" s="37">
        <v>0</v>
      </c>
      <c r="J248" s="38">
        <v>0</v>
      </c>
    </row>
    <row r="249" spans="1:10" x14ac:dyDescent="0.25">
      <c r="A249" s="6">
        <v>8</v>
      </c>
      <c r="B249" s="36"/>
      <c r="C249" s="37">
        <v>0</v>
      </c>
      <c r="D249" s="37">
        <v>0</v>
      </c>
      <c r="E249" s="37">
        <v>0</v>
      </c>
      <c r="F249" s="37">
        <v>0</v>
      </c>
      <c r="G249" s="37">
        <v>0</v>
      </c>
      <c r="H249" s="37">
        <v>0</v>
      </c>
      <c r="I249" s="37">
        <v>0</v>
      </c>
      <c r="J249" s="38">
        <v>0</v>
      </c>
    </row>
    <row r="250" spans="1:10" x14ac:dyDescent="0.25">
      <c r="A250" s="6">
        <v>9</v>
      </c>
      <c r="B250" s="36"/>
      <c r="C250" s="37">
        <v>0</v>
      </c>
      <c r="D250" s="37">
        <v>0.33134560996024265</v>
      </c>
      <c r="E250" s="37">
        <v>0</v>
      </c>
      <c r="F250" s="37">
        <v>0</v>
      </c>
      <c r="G250" s="37">
        <v>0.33134560996024265</v>
      </c>
      <c r="H250" s="37">
        <v>5.3211969031178059</v>
      </c>
      <c r="I250" s="37">
        <v>0</v>
      </c>
      <c r="J250" s="38">
        <v>5.3211969031178059</v>
      </c>
    </row>
    <row r="251" spans="1:10" x14ac:dyDescent="0.25">
      <c r="A251" s="6">
        <v>10</v>
      </c>
      <c r="B251" s="36">
        <v>6084.0876591999995</v>
      </c>
      <c r="C251" s="37">
        <v>1.1739999999999999</v>
      </c>
      <c r="D251" s="37">
        <v>0.33134560996024265</v>
      </c>
      <c r="E251" s="37">
        <v>0</v>
      </c>
      <c r="F251" s="37">
        <v>11.594000000000001</v>
      </c>
      <c r="G251" s="37">
        <v>6097.1870048099599</v>
      </c>
      <c r="H251" s="37">
        <v>5.3211969031178059</v>
      </c>
      <c r="I251" s="37">
        <v>0</v>
      </c>
      <c r="J251" s="38">
        <v>5.3211969031178059</v>
      </c>
    </row>
    <row r="252" spans="1:10" x14ac:dyDescent="0.25">
      <c r="A252" s="6">
        <v>11</v>
      </c>
      <c r="B252" s="36">
        <v>6077.6877618999997</v>
      </c>
      <c r="C252" s="37">
        <v>1.7010000000000001</v>
      </c>
      <c r="D252" s="37">
        <v>0.33134560996024265</v>
      </c>
      <c r="E252" s="37">
        <v>0</v>
      </c>
      <c r="F252" s="37">
        <v>17.411000000000001</v>
      </c>
      <c r="G252" s="37">
        <v>6097.1311075099602</v>
      </c>
      <c r="H252" s="37">
        <v>5.3211969031178059</v>
      </c>
      <c r="I252" s="37">
        <v>0</v>
      </c>
      <c r="J252" s="38">
        <v>5.3211969031178059</v>
      </c>
    </row>
    <row r="253" spans="1:10" x14ac:dyDescent="0.25">
      <c r="A253" s="6">
        <v>12</v>
      </c>
      <c r="B253" s="36">
        <v>6302.9001634999995</v>
      </c>
      <c r="C253" s="37">
        <v>2.7240000000000002</v>
      </c>
      <c r="D253" s="37">
        <v>0.33134560996024265</v>
      </c>
      <c r="E253" s="37">
        <v>0</v>
      </c>
      <c r="F253" s="37">
        <v>22.463999999999999</v>
      </c>
      <c r="G253" s="37">
        <v>6328.4195091099591</v>
      </c>
      <c r="H253" s="37">
        <v>5.3211969031178059</v>
      </c>
      <c r="I253" s="37">
        <v>0</v>
      </c>
      <c r="J253" s="38">
        <v>5.3211969031178059</v>
      </c>
    </row>
    <row r="254" spans="1:10" x14ac:dyDescent="0.25">
      <c r="A254" s="43" t="s">
        <v>23</v>
      </c>
      <c r="B254" s="44">
        <v>21499.330507999999</v>
      </c>
      <c r="C254" s="44">
        <v>112.14300000000001</v>
      </c>
      <c r="D254" s="44">
        <v>3434.4213937225823</v>
      </c>
      <c r="E254" s="44">
        <v>0</v>
      </c>
      <c r="F254" s="44">
        <v>276.147583</v>
      </c>
      <c r="G254" s="44">
        <v>25322.04248472258</v>
      </c>
      <c r="H254" s="44">
        <v>51266.75483870969</v>
      </c>
      <c r="I254" s="44">
        <v>0</v>
      </c>
      <c r="J254" s="44">
        <v>51266.75483870969</v>
      </c>
    </row>
    <row r="255" spans="1:10" x14ac:dyDescent="0.25">
      <c r="A255" s="6">
        <v>1</v>
      </c>
      <c r="B255" s="36">
        <v>3323.9333409999999</v>
      </c>
      <c r="C255" s="37">
        <v>20.032</v>
      </c>
      <c r="D255" s="37">
        <v>297.39403130000005</v>
      </c>
      <c r="E255" s="37">
        <v>0</v>
      </c>
      <c r="F255" s="37">
        <v>50.396000000000001</v>
      </c>
      <c r="G255" s="37">
        <v>3691.7553723000001</v>
      </c>
      <c r="H255" s="37">
        <v>4439.3</v>
      </c>
      <c r="I255" s="37">
        <v>0</v>
      </c>
      <c r="J255" s="38">
        <v>4439.3</v>
      </c>
    </row>
    <row r="256" spans="1:10" x14ac:dyDescent="0.25">
      <c r="A256" s="6">
        <v>2</v>
      </c>
      <c r="B256" s="36">
        <v>3213.8418670000001</v>
      </c>
      <c r="C256" s="37">
        <v>20.782</v>
      </c>
      <c r="D256" s="37">
        <v>297.39403130000005</v>
      </c>
      <c r="E256" s="37">
        <v>0</v>
      </c>
      <c r="F256" s="37">
        <v>45.084000000000003</v>
      </c>
      <c r="G256" s="37">
        <v>3577.1018982999999</v>
      </c>
      <c r="H256" s="37">
        <v>4439.3</v>
      </c>
      <c r="I256" s="37">
        <v>0</v>
      </c>
      <c r="J256" s="38">
        <v>4439.3</v>
      </c>
    </row>
    <row r="257" spans="1:10" x14ac:dyDescent="0.25">
      <c r="A257" s="6">
        <v>3</v>
      </c>
      <c r="B257" s="36">
        <v>3071.6122944000003</v>
      </c>
      <c r="C257" s="37">
        <v>15.004</v>
      </c>
      <c r="D257" s="37">
        <v>297.39403130000005</v>
      </c>
      <c r="E257" s="37">
        <v>0</v>
      </c>
      <c r="F257" s="37">
        <v>35.994999999999997</v>
      </c>
      <c r="G257" s="37">
        <v>3420.0053257</v>
      </c>
      <c r="H257" s="37">
        <v>4439.3</v>
      </c>
      <c r="I257" s="37">
        <v>0</v>
      </c>
      <c r="J257" s="38">
        <v>4439.3</v>
      </c>
    </row>
    <row r="258" spans="1:10" x14ac:dyDescent="0.25">
      <c r="A258" s="6">
        <v>4</v>
      </c>
      <c r="B258" s="36">
        <v>2945.1023010000004</v>
      </c>
      <c r="C258" s="37">
        <v>13.644</v>
      </c>
      <c r="D258" s="37">
        <v>297.39403130000005</v>
      </c>
      <c r="E258" s="37">
        <v>0</v>
      </c>
      <c r="F258" s="37">
        <v>19.844999999999999</v>
      </c>
      <c r="G258" s="37">
        <v>3275.9853323000002</v>
      </c>
      <c r="H258" s="37">
        <v>4439.3</v>
      </c>
      <c r="I258" s="37">
        <v>0</v>
      </c>
      <c r="J258" s="38">
        <v>4439.3</v>
      </c>
    </row>
    <row r="259" spans="1:10" x14ac:dyDescent="0.25">
      <c r="A259" s="6">
        <v>5</v>
      </c>
      <c r="B259" s="36"/>
      <c r="C259" s="37">
        <v>0</v>
      </c>
      <c r="D259" s="37">
        <v>297.39403130000005</v>
      </c>
      <c r="E259" s="37">
        <v>0</v>
      </c>
      <c r="F259" s="37">
        <v>0</v>
      </c>
      <c r="G259" s="37">
        <v>297.39403130000005</v>
      </c>
      <c r="H259" s="37">
        <v>4439.3</v>
      </c>
      <c r="I259" s="37">
        <v>0</v>
      </c>
      <c r="J259" s="38">
        <v>4439.3</v>
      </c>
    </row>
    <row r="260" spans="1:10" x14ac:dyDescent="0.25">
      <c r="A260" s="6">
        <v>6</v>
      </c>
      <c r="B260" s="36"/>
      <c r="C260" s="37">
        <v>0</v>
      </c>
      <c r="D260" s="37">
        <v>297.39403130000005</v>
      </c>
      <c r="E260" s="37">
        <v>0</v>
      </c>
      <c r="F260" s="37">
        <v>0</v>
      </c>
      <c r="G260" s="37">
        <v>297.39403130000005</v>
      </c>
      <c r="H260" s="37">
        <v>4439.3</v>
      </c>
      <c r="I260" s="37">
        <v>0</v>
      </c>
      <c r="J260" s="38">
        <v>4439.3</v>
      </c>
    </row>
    <row r="261" spans="1:10" x14ac:dyDescent="0.25">
      <c r="A261" s="6">
        <v>7</v>
      </c>
      <c r="B261" s="36"/>
      <c r="C261" s="37">
        <v>0</v>
      </c>
      <c r="D261" s="37">
        <v>294.46828739193552</v>
      </c>
      <c r="E261" s="37">
        <v>0</v>
      </c>
      <c r="F261" s="37">
        <v>0</v>
      </c>
      <c r="G261" s="37">
        <v>294.46828739193552</v>
      </c>
      <c r="H261" s="37">
        <v>4395.7951612903225</v>
      </c>
      <c r="I261" s="37">
        <v>0</v>
      </c>
      <c r="J261" s="38">
        <v>4395.7951612903225</v>
      </c>
    </row>
    <row r="262" spans="1:10" x14ac:dyDescent="0.25">
      <c r="A262" s="6">
        <v>8</v>
      </c>
      <c r="B262" s="36"/>
      <c r="C262" s="37">
        <v>0</v>
      </c>
      <c r="D262" s="37">
        <v>166.01279333064517</v>
      </c>
      <c r="E262" s="37">
        <v>0</v>
      </c>
      <c r="F262" s="37">
        <v>0</v>
      </c>
      <c r="G262" s="37">
        <v>166.01279333064517</v>
      </c>
      <c r="H262" s="37">
        <v>2477.9596774193546</v>
      </c>
      <c r="I262" s="37">
        <v>0</v>
      </c>
      <c r="J262" s="38">
        <v>2477.9596774193546</v>
      </c>
    </row>
    <row r="263" spans="1:10" x14ac:dyDescent="0.25">
      <c r="A263" s="6">
        <v>9</v>
      </c>
      <c r="B263" s="36"/>
      <c r="C263" s="37">
        <v>0</v>
      </c>
      <c r="D263" s="37">
        <v>297.39403130000005</v>
      </c>
      <c r="E263" s="37">
        <v>0</v>
      </c>
      <c r="F263" s="37">
        <v>0</v>
      </c>
      <c r="G263" s="37">
        <v>297.39403130000005</v>
      </c>
      <c r="H263" s="37">
        <v>4439.3</v>
      </c>
      <c r="I263" s="37">
        <v>0</v>
      </c>
      <c r="J263" s="38">
        <v>4439.3</v>
      </c>
    </row>
    <row r="264" spans="1:10" x14ac:dyDescent="0.25">
      <c r="A264" s="6">
        <v>10</v>
      </c>
      <c r="B264" s="36">
        <v>2838.2537422999999</v>
      </c>
      <c r="C264" s="37">
        <v>8.4499999999999993</v>
      </c>
      <c r="D264" s="37">
        <v>297.39403130000005</v>
      </c>
      <c r="E264" s="37">
        <v>0</v>
      </c>
      <c r="F264" s="37">
        <v>23.205817</v>
      </c>
      <c r="G264" s="37">
        <v>3167.3035905999996</v>
      </c>
      <c r="H264" s="37">
        <v>4439.3</v>
      </c>
      <c r="I264" s="37">
        <v>0</v>
      </c>
      <c r="J264" s="38">
        <v>4439.3</v>
      </c>
    </row>
    <row r="265" spans="1:10" x14ac:dyDescent="0.25">
      <c r="A265" s="6">
        <v>11</v>
      </c>
      <c r="B265" s="36">
        <v>3009.9043440999994</v>
      </c>
      <c r="C265" s="37">
        <v>14.567</v>
      </c>
      <c r="D265" s="37">
        <v>297.39403130000005</v>
      </c>
      <c r="E265" s="37">
        <v>0</v>
      </c>
      <c r="F265" s="37">
        <v>58.573765999999999</v>
      </c>
      <c r="G265" s="37">
        <v>3380.4391413999992</v>
      </c>
      <c r="H265" s="37">
        <v>4439.3</v>
      </c>
      <c r="I265" s="37">
        <v>0</v>
      </c>
      <c r="J265" s="38">
        <v>4439.3</v>
      </c>
    </row>
    <row r="266" spans="1:10" x14ac:dyDescent="0.25">
      <c r="A266" s="6">
        <v>12</v>
      </c>
      <c r="B266" s="36">
        <v>3096.6826182</v>
      </c>
      <c r="C266" s="37">
        <v>19.664000000000001</v>
      </c>
      <c r="D266" s="37">
        <v>297.39403130000005</v>
      </c>
      <c r="E266" s="37">
        <v>0</v>
      </c>
      <c r="F266" s="37">
        <v>43.048000000000009</v>
      </c>
      <c r="G266" s="37">
        <v>3456.7886495000002</v>
      </c>
      <c r="H266" s="37">
        <v>4439.3</v>
      </c>
      <c r="I266" s="37">
        <v>0</v>
      </c>
      <c r="J266" s="38">
        <v>4439.3</v>
      </c>
    </row>
    <row r="267" spans="1:10" x14ac:dyDescent="0.25">
      <c r="A267" s="43" t="s">
        <v>18</v>
      </c>
      <c r="B267" s="44">
        <v>33311.283048805504</v>
      </c>
      <c r="C267" s="44">
        <v>478.19500000000005</v>
      </c>
      <c r="D267" s="44">
        <v>5809.9129396594408</v>
      </c>
      <c r="E267" s="44">
        <v>0</v>
      </c>
      <c r="F267" s="44">
        <v>431.51500000000004</v>
      </c>
      <c r="G267" s="44">
        <v>40030.90598846494</v>
      </c>
      <c r="H267" s="44">
        <v>87025.976827045757</v>
      </c>
      <c r="I267" s="44">
        <v>0</v>
      </c>
      <c r="J267" s="44">
        <v>87025.976827045757</v>
      </c>
    </row>
    <row r="268" spans="1:10" x14ac:dyDescent="0.25">
      <c r="A268" s="6">
        <v>1</v>
      </c>
      <c r="B268" s="36">
        <v>5284.3180512600002</v>
      </c>
      <c r="C268" s="37">
        <v>100.9</v>
      </c>
      <c r="D268" s="37">
        <v>501.67014961405317</v>
      </c>
      <c r="E268" s="37">
        <v>0</v>
      </c>
      <c r="F268" s="37">
        <v>85.378</v>
      </c>
      <c r="G268" s="37">
        <v>5972.2662008740526</v>
      </c>
      <c r="H268" s="37">
        <v>7515.3158736137275</v>
      </c>
      <c r="I268" s="37">
        <v>0</v>
      </c>
      <c r="J268" s="38">
        <v>7515.3158736137275</v>
      </c>
    </row>
    <row r="269" spans="1:10" x14ac:dyDescent="0.25">
      <c r="A269" s="6">
        <v>2</v>
      </c>
      <c r="B269" s="36">
        <v>5012.0328038550006</v>
      </c>
      <c r="C269" s="37">
        <v>94.203999999999994</v>
      </c>
      <c r="D269" s="37">
        <v>498.8338416165642</v>
      </c>
      <c r="E269" s="37">
        <v>0</v>
      </c>
      <c r="F269" s="37">
        <v>78.216999999999999</v>
      </c>
      <c r="G269" s="37">
        <v>5683.2876454715633</v>
      </c>
      <c r="H269" s="37">
        <v>7469.7665955220764</v>
      </c>
      <c r="I269" s="37">
        <v>0</v>
      </c>
      <c r="J269" s="38">
        <v>7469.7665955220764</v>
      </c>
    </row>
    <row r="270" spans="1:10" x14ac:dyDescent="0.25">
      <c r="A270" s="6">
        <v>3</v>
      </c>
      <c r="B270" s="36">
        <v>4726.273042299501</v>
      </c>
      <c r="C270" s="37">
        <v>61.1</v>
      </c>
      <c r="D270" s="37">
        <v>501.67014961405317</v>
      </c>
      <c r="E270" s="37">
        <v>0</v>
      </c>
      <c r="F270" s="37">
        <v>58.073999999999998</v>
      </c>
      <c r="G270" s="37">
        <v>5347.1171919135531</v>
      </c>
      <c r="H270" s="37">
        <v>7515.3158736137275</v>
      </c>
      <c r="I270" s="37">
        <v>0</v>
      </c>
      <c r="J270" s="38">
        <v>7515.3158736137275</v>
      </c>
    </row>
    <row r="271" spans="1:10" x14ac:dyDescent="0.25">
      <c r="A271" s="6">
        <v>4</v>
      </c>
      <c r="B271" s="36">
        <v>4422.1379096000001</v>
      </c>
      <c r="C271" s="37">
        <v>56.220999999999997</v>
      </c>
      <c r="D271" s="37">
        <v>500.72471361489022</v>
      </c>
      <c r="E271" s="37">
        <v>0</v>
      </c>
      <c r="F271" s="37">
        <v>51.686999999999998</v>
      </c>
      <c r="G271" s="37">
        <v>5030.7706232148894</v>
      </c>
      <c r="H271" s="37">
        <v>7500.1327809165095</v>
      </c>
      <c r="I271" s="37">
        <v>0</v>
      </c>
      <c r="J271" s="38">
        <v>7500.1327809165095</v>
      </c>
    </row>
    <row r="272" spans="1:10" x14ac:dyDescent="0.25">
      <c r="A272" s="6">
        <v>5</v>
      </c>
      <c r="B272" s="36"/>
      <c r="C272" s="37">
        <v>0</v>
      </c>
      <c r="D272" s="37">
        <v>501.67014961405317</v>
      </c>
      <c r="E272" s="37">
        <v>0</v>
      </c>
      <c r="F272" s="37">
        <v>0</v>
      </c>
      <c r="G272" s="37">
        <v>501.67014961405317</v>
      </c>
      <c r="H272" s="37">
        <v>7515.3158736137275</v>
      </c>
      <c r="I272" s="37">
        <v>0</v>
      </c>
      <c r="J272" s="38">
        <v>7515.3158736137275</v>
      </c>
    </row>
    <row r="273" spans="1:10" x14ac:dyDescent="0.25">
      <c r="A273" s="6">
        <v>6</v>
      </c>
      <c r="B273" s="36"/>
      <c r="C273" s="37">
        <v>0</v>
      </c>
      <c r="D273" s="37">
        <v>500.72471361489022</v>
      </c>
      <c r="E273" s="37">
        <v>0</v>
      </c>
      <c r="F273" s="37">
        <v>0</v>
      </c>
      <c r="G273" s="37">
        <v>500.72471361489022</v>
      </c>
      <c r="H273" s="37">
        <v>7500.1327809165095</v>
      </c>
      <c r="I273" s="37">
        <v>0</v>
      </c>
      <c r="J273" s="38">
        <v>7500.1327809165095</v>
      </c>
    </row>
    <row r="274" spans="1:10" x14ac:dyDescent="0.25">
      <c r="A274" s="6">
        <v>7</v>
      </c>
      <c r="B274" s="36"/>
      <c r="C274" s="37">
        <v>0</v>
      </c>
      <c r="D274" s="37">
        <v>499.62864410678583</v>
      </c>
      <c r="E274" s="37">
        <v>0</v>
      </c>
      <c r="F274" s="37">
        <v>0</v>
      </c>
      <c r="G274" s="37">
        <v>499.62864410678583</v>
      </c>
      <c r="H274" s="37">
        <v>7482.5306111674481</v>
      </c>
      <c r="I274" s="37">
        <v>0</v>
      </c>
      <c r="J274" s="38">
        <v>7482.5306111674481</v>
      </c>
    </row>
    <row r="275" spans="1:10" x14ac:dyDescent="0.25">
      <c r="A275" s="6">
        <v>8</v>
      </c>
      <c r="B275" s="36"/>
      <c r="C275" s="37">
        <v>0</v>
      </c>
      <c r="D275" s="37">
        <v>300.20085140626418</v>
      </c>
      <c r="E275" s="37">
        <v>0</v>
      </c>
      <c r="F275" s="37">
        <v>0</v>
      </c>
      <c r="G275" s="37">
        <v>300.20085140626418</v>
      </c>
      <c r="H275" s="37">
        <v>4496.5691286215488</v>
      </c>
      <c r="I275" s="37">
        <v>0</v>
      </c>
      <c r="J275" s="38">
        <v>4496.5691286215488</v>
      </c>
    </row>
    <row r="276" spans="1:10" x14ac:dyDescent="0.25">
      <c r="A276" s="6">
        <v>9</v>
      </c>
      <c r="B276" s="36"/>
      <c r="C276" s="37">
        <v>0</v>
      </c>
      <c r="D276" s="37">
        <v>500.72471361489022</v>
      </c>
      <c r="E276" s="37">
        <v>0</v>
      </c>
      <c r="F276" s="37">
        <v>0</v>
      </c>
      <c r="G276" s="37">
        <v>500.72471361489022</v>
      </c>
      <c r="H276" s="37">
        <v>7500.1327809165095</v>
      </c>
      <c r="I276" s="37">
        <v>0</v>
      </c>
      <c r="J276" s="38">
        <v>7500.1327809165095</v>
      </c>
    </row>
    <row r="277" spans="1:10" x14ac:dyDescent="0.25">
      <c r="A277" s="6">
        <v>10</v>
      </c>
      <c r="B277" s="36">
        <v>4301.6631870800002</v>
      </c>
      <c r="C277" s="37">
        <v>29.071999999999999</v>
      </c>
      <c r="D277" s="37">
        <v>501.67014961405317</v>
      </c>
      <c r="E277" s="37">
        <v>0</v>
      </c>
      <c r="F277" s="37">
        <v>21.68</v>
      </c>
      <c r="G277" s="37">
        <v>4854.0853366940528</v>
      </c>
      <c r="H277" s="37">
        <v>7515.3158736137275</v>
      </c>
      <c r="I277" s="37">
        <v>0</v>
      </c>
      <c r="J277" s="38">
        <v>7515.3158736137275</v>
      </c>
    </row>
    <row r="278" spans="1:10" x14ac:dyDescent="0.25">
      <c r="A278" s="6">
        <v>11</v>
      </c>
      <c r="B278" s="36">
        <v>4687.8168325209999</v>
      </c>
      <c r="C278" s="37">
        <v>60.093000000000004</v>
      </c>
      <c r="D278" s="37">
        <v>500.72471361489022</v>
      </c>
      <c r="E278" s="37">
        <v>0</v>
      </c>
      <c r="F278" s="37">
        <v>60.058999999999997</v>
      </c>
      <c r="G278" s="37">
        <v>5308.6935461358889</v>
      </c>
      <c r="H278" s="37">
        <v>7500.1327809165095</v>
      </c>
      <c r="I278" s="37">
        <v>0</v>
      </c>
      <c r="J278" s="38">
        <v>7500.1327809165095</v>
      </c>
    </row>
    <row r="279" spans="1:10" x14ac:dyDescent="0.25">
      <c r="A279" s="6">
        <v>12</v>
      </c>
      <c r="B279" s="36">
        <v>4877.0412221899996</v>
      </c>
      <c r="C279" s="37">
        <v>76.605000000000004</v>
      </c>
      <c r="D279" s="37">
        <v>501.67014961405317</v>
      </c>
      <c r="E279" s="37">
        <v>0</v>
      </c>
      <c r="F279" s="37">
        <v>76.42</v>
      </c>
      <c r="G279" s="37">
        <v>5531.7363718040524</v>
      </c>
      <c r="H279" s="37">
        <v>7515.3158736137275</v>
      </c>
      <c r="I279" s="37">
        <v>0</v>
      </c>
      <c r="J279" s="38">
        <v>7515.3158736137275</v>
      </c>
    </row>
    <row r="280" spans="1:10" x14ac:dyDescent="0.25">
      <c r="A280" s="43" t="s">
        <v>42</v>
      </c>
      <c r="B280" s="44"/>
      <c r="C280" s="44"/>
      <c r="D280" s="44">
        <v>21.971</v>
      </c>
      <c r="E280" s="44">
        <v>0</v>
      </c>
      <c r="F280" s="44"/>
      <c r="G280" s="44">
        <v>21.971</v>
      </c>
      <c r="H280" s="44">
        <v>352.84009699850651</v>
      </c>
      <c r="I280" s="44">
        <v>0</v>
      </c>
      <c r="J280" s="44">
        <v>352.84009699850651</v>
      </c>
    </row>
    <row r="281" spans="1:10" x14ac:dyDescent="0.25">
      <c r="A281" s="6">
        <v>7</v>
      </c>
      <c r="B281" s="36"/>
      <c r="C281" s="37"/>
      <c r="D281" s="37">
        <v>21.971</v>
      </c>
      <c r="E281" s="37">
        <v>0</v>
      </c>
      <c r="F281" s="37"/>
      <c r="G281" s="37">
        <v>21.971</v>
      </c>
      <c r="H281" s="37">
        <v>352.84009699850651</v>
      </c>
      <c r="I281" s="37">
        <v>0</v>
      </c>
      <c r="J281" s="38">
        <v>352.84009699850651</v>
      </c>
    </row>
    <row r="282" spans="1:10" x14ac:dyDescent="0.25">
      <c r="A282" s="43" t="s">
        <v>15</v>
      </c>
      <c r="B282" s="44">
        <v>13929.248243744001</v>
      </c>
      <c r="C282" s="44">
        <v>109.83738699999999</v>
      </c>
      <c r="D282" s="44">
        <v>0</v>
      </c>
      <c r="E282" s="44">
        <v>0</v>
      </c>
      <c r="F282" s="44">
        <v>237.964</v>
      </c>
      <c r="G282" s="44">
        <v>14277.049630744001</v>
      </c>
      <c r="H282" s="44">
        <v>0</v>
      </c>
      <c r="I282" s="44">
        <v>0</v>
      </c>
      <c r="J282" s="44">
        <v>0</v>
      </c>
    </row>
    <row r="283" spans="1:10" x14ac:dyDescent="0.25">
      <c r="A283" s="6">
        <v>1</v>
      </c>
      <c r="B283" s="36">
        <v>2253.2436432</v>
      </c>
      <c r="C283" s="37">
        <v>25.302</v>
      </c>
      <c r="D283" s="37">
        <v>0</v>
      </c>
      <c r="E283" s="37">
        <v>0</v>
      </c>
      <c r="F283" s="37">
        <v>45.639000000000003</v>
      </c>
      <c r="G283" s="37">
        <v>2324.1846432000002</v>
      </c>
      <c r="H283" s="37">
        <v>0</v>
      </c>
      <c r="I283" s="37">
        <v>0</v>
      </c>
      <c r="J283" s="38">
        <v>0</v>
      </c>
    </row>
    <row r="284" spans="1:10" x14ac:dyDescent="0.25">
      <c r="A284" s="6">
        <v>2</v>
      </c>
      <c r="B284" s="36">
        <v>2155.1470469599999</v>
      </c>
      <c r="C284" s="37">
        <v>21.154</v>
      </c>
      <c r="D284" s="37">
        <v>0</v>
      </c>
      <c r="E284" s="37">
        <v>0</v>
      </c>
      <c r="F284" s="37">
        <v>41.451000000000001</v>
      </c>
      <c r="G284" s="37">
        <v>2217.7520469599999</v>
      </c>
      <c r="H284" s="37">
        <v>0</v>
      </c>
      <c r="I284" s="37">
        <v>0</v>
      </c>
      <c r="J284" s="38">
        <v>0</v>
      </c>
    </row>
    <row r="285" spans="1:10" x14ac:dyDescent="0.25">
      <c r="A285" s="6">
        <v>3</v>
      </c>
      <c r="B285" s="36">
        <v>1970.1646772240001</v>
      </c>
      <c r="C285" s="37">
        <v>16.643999999999998</v>
      </c>
      <c r="D285" s="37">
        <v>0</v>
      </c>
      <c r="E285" s="37">
        <v>0</v>
      </c>
      <c r="F285" s="37">
        <v>33.042000000000002</v>
      </c>
      <c r="G285" s="37">
        <v>2019.850677224</v>
      </c>
      <c r="H285" s="37">
        <v>0</v>
      </c>
      <c r="I285" s="37">
        <v>0</v>
      </c>
      <c r="J285" s="38">
        <v>0</v>
      </c>
    </row>
    <row r="286" spans="1:10" x14ac:dyDescent="0.25">
      <c r="A286" s="6">
        <v>4</v>
      </c>
      <c r="B286" s="36">
        <v>1827.0257672</v>
      </c>
      <c r="C286" s="37">
        <v>11.832000000000001</v>
      </c>
      <c r="D286" s="37">
        <v>0</v>
      </c>
      <c r="E286" s="37">
        <v>0</v>
      </c>
      <c r="F286" s="37">
        <v>21.411000000000001</v>
      </c>
      <c r="G286" s="37">
        <v>1860.2687671999997</v>
      </c>
      <c r="H286" s="37">
        <v>0</v>
      </c>
      <c r="I286" s="37">
        <v>0</v>
      </c>
      <c r="J286" s="38">
        <v>0</v>
      </c>
    </row>
    <row r="287" spans="1:10" x14ac:dyDescent="0.25">
      <c r="A287" s="6">
        <v>5</v>
      </c>
      <c r="B287" s="36"/>
      <c r="C287" s="37">
        <v>0</v>
      </c>
      <c r="D287" s="37">
        <v>0</v>
      </c>
      <c r="E287" s="37">
        <v>0</v>
      </c>
      <c r="F287" s="37">
        <v>0</v>
      </c>
      <c r="G287" s="37">
        <v>0</v>
      </c>
      <c r="H287" s="37">
        <v>0</v>
      </c>
      <c r="I287" s="37">
        <v>0</v>
      </c>
      <c r="J287" s="38">
        <v>0</v>
      </c>
    </row>
    <row r="288" spans="1:10" x14ac:dyDescent="0.25">
      <c r="A288" s="6">
        <v>6</v>
      </c>
      <c r="B288" s="36"/>
      <c r="C288" s="37">
        <v>0</v>
      </c>
      <c r="D288" s="37">
        <v>0</v>
      </c>
      <c r="E288" s="37">
        <v>0</v>
      </c>
      <c r="F288" s="37">
        <v>0</v>
      </c>
      <c r="G288" s="37">
        <v>0</v>
      </c>
      <c r="H288" s="37">
        <v>0</v>
      </c>
      <c r="I288" s="37">
        <v>0</v>
      </c>
      <c r="J288" s="38">
        <v>0</v>
      </c>
    </row>
    <row r="289" spans="1:10" x14ac:dyDescent="0.25">
      <c r="A289" s="6">
        <v>7</v>
      </c>
      <c r="B289" s="36"/>
      <c r="C289" s="37">
        <v>0</v>
      </c>
      <c r="D289" s="37">
        <v>0</v>
      </c>
      <c r="E289" s="37">
        <v>0</v>
      </c>
      <c r="F289" s="37">
        <v>0</v>
      </c>
      <c r="G289" s="37">
        <v>0</v>
      </c>
      <c r="H289" s="37">
        <v>0</v>
      </c>
      <c r="I289" s="37">
        <v>0</v>
      </c>
      <c r="J289" s="38">
        <v>0</v>
      </c>
    </row>
    <row r="290" spans="1:10" x14ac:dyDescent="0.25">
      <c r="A290" s="6">
        <v>8</v>
      </c>
      <c r="B290" s="36"/>
      <c r="C290" s="37">
        <v>0</v>
      </c>
      <c r="D290" s="37">
        <v>0</v>
      </c>
      <c r="E290" s="37">
        <v>0</v>
      </c>
      <c r="F290" s="37">
        <v>0</v>
      </c>
      <c r="G290" s="37">
        <v>0</v>
      </c>
      <c r="H290" s="37">
        <v>0</v>
      </c>
      <c r="I290" s="37">
        <v>0</v>
      </c>
      <c r="J290" s="38">
        <v>0</v>
      </c>
    </row>
    <row r="291" spans="1:10" x14ac:dyDescent="0.25">
      <c r="A291" s="6">
        <v>9</v>
      </c>
      <c r="B291" s="36"/>
      <c r="C291" s="37">
        <v>0</v>
      </c>
      <c r="D291" s="37">
        <v>0</v>
      </c>
      <c r="E291" s="37">
        <v>0</v>
      </c>
      <c r="F291" s="37">
        <v>0</v>
      </c>
      <c r="G291" s="37">
        <v>0</v>
      </c>
      <c r="H291" s="37">
        <v>0</v>
      </c>
      <c r="I291" s="37">
        <v>0</v>
      </c>
      <c r="J291" s="38">
        <v>0</v>
      </c>
    </row>
    <row r="292" spans="1:10" x14ac:dyDescent="0.25">
      <c r="A292" s="6">
        <v>10</v>
      </c>
      <c r="B292" s="36">
        <v>1622.7737534</v>
      </c>
      <c r="C292" s="37">
        <v>4.0863870000000002</v>
      </c>
      <c r="D292" s="37">
        <v>0</v>
      </c>
      <c r="E292" s="37">
        <v>0</v>
      </c>
      <c r="F292" s="37">
        <v>16.878</v>
      </c>
      <c r="G292" s="37">
        <v>1643.7381404</v>
      </c>
      <c r="H292" s="37">
        <v>0</v>
      </c>
      <c r="I292" s="37">
        <v>0</v>
      </c>
      <c r="J292" s="38">
        <v>0</v>
      </c>
    </row>
    <row r="293" spans="1:10" x14ac:dyDescent="0.25">
      <c r="A293" s="6">
        <v>11</v>
      </c>
      <c r="B293" s="36">
        <v>1972.6492965599998</v>
      </c>
      <c r="C293" s="37">
        <v>15.715999999999999</v>
      </c>
      <c r="D293" s="37">
        <v>0</v>
      </c>
      <c r="E293" s="37">
        <v>0</v>
      </c>
      <c r="F293" s="37">
        <v>34.811999999999998</v>
      </c>
      <c r="G293" s="37">
        <v>2023.1772965600001</v>
      </c>
      <c r="H293" s="37">
        <v>0</v>
      </c>
      <c r="I293" s="37">
        <v>0</v>
      </c>
      <c r="J293" s="38">
        <v>0</v>
      </c>
    </row>
    <row r="294" spans="1:10" x14ac:dyDescent="0.25">
      <c r="A294" s="6">
        <v>12</v>
      </c>
      <c r="B294" s="36">
        <v>2128.2440592000003</v>
      </c>
      <c r="C294" s="37">
        <v>15.103</v>
      </c>
      <c r="D294" s="37">
        <v>0</v>
      </c>
      <c r="E294" s="37">
        <v>0</v>
      </c>
      <c r="F294" s="37">
        <v>44.731000000000002</v>
      </c>
      <c r="G294" s="37">
        <v>2188.0780592000001</v>
      </c>
      <c r="H294" s="37">
        <v>0</v>
      </c>
      <c r="I294" s="37">
        <v>0</v>
      </c>
      <c r="J294" s="38">
        <v>0</v>
      </c>
    </row>
    <row r="295" spans="1:10" x14ac:dyDescent="0.25">
      <c r="A295" s="43" t="s">
        <v>8</v>
      </c>
      <c r="B295" s="44">
        <v>38663.480017629998</v>
      </c>
      <c r="C295" s="44">
        <v>214.71799999999999</v>
      </c>
      <c r="D295" s="44">
        <v>6741.0519182130292</v>
      </c>
      <c r="E295" s="44">
        <v>0</v>
      </c>
      <c r="F295" s="44">
        <v>184.69800000000001</v>
      </c>
      <c r="G295" s="44">
        <v>45803.947935843025</v>
      </c>
      <c r="H295" s="44">
        <v>100824.39208857299</v>
      </c>
      <c r="I295" s="44">
        <v>0</v>
      </c>
      <c r="J295" s="44">
        <v>100824.39208857299</v>
      </c>
    </row>
    <row r="296" spans="1:10" x14ac:dyDescent="0.25">
      <c r="A296" s="6">
        <v>1</v>
      </c>
      <c r="B296" s="36">
        <v>5873.8711166359999</v>
      </c>
      <c r="C296" s="37">
        <v>43.167999999999999</v>
      </c>
      <c r="D296" s="37">
        <v>385.50768081386684</v>
      </c>
      <c r="E296" s="37">
        <v>0</v>
      </c>
      <c r="F296" s="37">
        <v>39.356000000000002</v>
      </c>
      <c r="G296" s="37">
        <v>6341.9027974498667</v>
      </c>
      <c r="H296" s="37">
        <v>5784.1416469489923</v>
      </c>
      <c r="I296" s="37">
        <v>0</v>
      </c>
      <c r="J296" s="38">
        <v>5784.1416469489923</v>
      </c>
    </row>
    <row r="297" spans="1:10" x14ac:dyDescent="0.25">
      <c r="A297" s="6">
        <v>2</v>
      </c>
      <c r="B297" s="36">
        <v>5697.4772212891003</v>
      </c>
      <c r="C297" s="37">
        <v>40.984999999999999</v>
      </c>
      <c r="D297" s="37">
        <v>381.68813060284742</v>
      </c>
      <c r="E297" s="37">
        <v>0</v>
      </c>
      <c r="F297" s="37">
        <v>34.584000000000003</v>
      </c>
      <c r="G297" s="37">
        <v>6154.734351891947</v>
      </c>
      <c r="H297" s="37">
        <v>5722.8021327281213</v>
      </c>
      <c r="I297" s="37">
        <v>0</v>
      </c>
      <c r="J297" s="38">
        <v>5722.8021327281213</v>
      </c>
    </row>
    <row r="298" spans="1:10" x14ac:dyDescent="0.25">
      <c r="A298" s="6">
        <v>3</v>
      </c>
      <c r="B298" s="36">
        <v>5501.2324156067907</v>
      </c>
      <c r="C298" s="37">
        <v>29.888999999999999</v>
      </c>
      <c r="D298" s="37">
        <v>385.50768081386684</v>
      </c>
      <c r="E298" s="37">
        <v>0</v>
      </c>
      <c r="F298" s="37">
        <v>23.652999999999999</v>
      </c>
      <c r="G298" s="37">
        <v>5940.2820964206576</v>
      </c>
      <c r="H298" s="37">
        <v>5784.1416469489923</v>
      </c>
      <c r="I298" s="37">
        <v>0</v>
      </c>
      <c r="J298" s="38">
        <v>5784.1416469489923</v>
      </c>
    </row>
    <row r="299" spans="1:10" x14ac:dyDescent="0.25">
      <c r="A299" s="6">
        <v>4</v>
      </c>
      <c r="B299" s="36">
        <v>5243.1034088119995</v>
      </c>
      <c r="C299" s="37">
        <v>24.433</v>
      </c>
      <c r="D299" s="37">
        <v>384.23449741019363</v>
      </c>
      <c r="E299" s="37">
        <v>0</v>
      </c>
      <c r="F299" s="37">
        <v>21.254999999999999</v>
      </c>
      <c r="G299" s="37">
        <v>5673.025906222194</v>
      </c>
      <c r="H299" s="37">
        <v>5763.6951422087013</v>
      </c>
      <c r="I299" s="37">
        <v>0</v>
      </c>
      <c r="J299" s="38">
        <v>5763.6951422087013</v>
      </c>
    </row>
    <row r="300" spans="1:10" x14ac:dyDescent="0.25">
      <c r="A300" s="6">
        <v>5</v>
      </c>
      <c r="B300" s="36"/>
      <c r="C300" s="37">
        <v>0</v>
      </c>
      <c r="D300" s="37">
        <v>467.05841280096382</v>
      </c>
      <c r="E300" s="37">
        <v>0</v>
      </c>
      <c r="F300" s="37">
        <v>0</v>
      </c>
      <c r="G300" s="37">
        <v>467.05841280096382</v>
      </c>
      <c r="H300" s="37">
        <v>6996.7739050135115</v>
      </c>
      <c r="I300" s="37">
        <v>0</v>
      </c>
      <c r="J300" s="38">
        <v>6996.7739050135115</v>
      </c>
    </row>
    <row r="301" spans="1:10" x14ac:dyDescent="0.25">
      <c r="A301" s="6">
        <v>6</v>
      </c>
      <c r="B301" s="36"/>
      <c r="C301" s="37">
        <v>0</v>
      </c>
      <c r="D301" s="37">
        <v>734.98130704543689</v>
      </c>
      <c r="E301" s="37">
        <v>0</v>
      </c>
      <c r="F301" s="37">
        <v>0</v>
      </c>
      <c r="G301" s="37">
        <v>734.98130704543689</v>
      </c>
      <c r="H301" s="37">
        <v>10955.730742511312</v>
      </c>
      <c r="I301" s="37">
        <v>0</v>
      </c>
      <c r="J301" s="38">
        <v>10955.730742511312</v>
      </c>
    </row>
    <row r="302" spans="1:10" x14ac:dyDescent="0.25">
      <c r="A302" s="6">
        <v>7</v>
      </c>
      <c r="B302" s="36"/>
      <c r="C302" s="37">
        <v>0</v>
      </c>
      <c r="D302" s="37">
        <v>990.20177241386682</v>
      </c>
      <c r="E302" s="37">
        <v>0</v>
      </c>
      <c r="F302" s="37">
        <v>0</v>
      </c>
      <c r="G302" s="37">
        <v>990.20177241386682</v>
      </c>
      <c r="H302" s="37">
        <v>14775.741646948991</v>
      </c>
      <c r="I302" s="37">
        <v>0</v>
      </c>
      <c r="J302" s="38">
        <v>14775.741646948991</v>
      </c>
    </row>
    <row r="303" spans="1:10" x14ac:dyDescent="0.25">
      <c r="A303" s="6">
        <v>8</v>
      </c>
      <c r="B303" s="36"/>
      <c r="C303" s="37">
        <v>0</v>
      </c>
      <c r="D303" s="37">
        <v>990.20177241386682</v>
      </c>
      <c r="E303" s="37">
        <v>0</v>
      </c>
      <c r="F303" s="37">
        <v>0</v>
      </c>
      <c r="G303" s="37">
        <v>990.20177241386682</v>
      </c>
      <c r="H303" s="37">
        <v>14775.741646948991</v>
      </c>
      <c r="I303" s="37">
        <v>0</v>
      </c>
      <c r="J303" s="38">
        <v>14775.741646948991</v>
      </c>
    </row>
    <row r="304" spans="1:10" x14ac:dyDescent="0.25">
      <c r="A304" s="6">
        <v>9</v>
      </c>
      <c r="B304" s="36"/>
      <c r="C304" s="37">
        <v>0</v>
      </c>
      <c r="D304" s="37">
        <v>866.42080486019358</v>
      </c>
      <c r="E304" s="37">
        <v>0</v>
      </c>
      <c r="F304" s="37">
        <v>0</v>
      </c>
      <c r="G304" s="37">
        <v>866.42080486019358</v>
      </c>
      <c r="H304" s="37">
        <v>12933.645142208698</v>
      </c>
      <c r="I304" s="37">
        <v>0</v>
      </c>
      <c r="J304" s="38">
        <v>12933.645142208698</v>
      </c>
    </row>
    <row r="305" spans="1:10" x14ac:dyDescent="0.25">
      <c r="A305" s="6">
        <v>10</v>
      </c>
      <c r="B305" s="36">
        <v>5130.7645230340004</v>
      </c>
      <c r="C305" s="37">
        <v>18.974</v>
      </c>
      <c r="D305" s="37">
        <v>385.50768081386684</v>
      </c>
      <c r="E305" s="37">
        <v>0</v>
      </c>
      <c r="F305" s="37">
        <v>12.639000000000001</v>
      </c>
      <c r="G305" s="37">
        <v>5547.8852038478663</v>
      </c>
      <c r="H305" s="37">
        <v>5784.1416469489923</v>
      </c>
      <c r="I305" s="37">
        <v>0</v>
      </c>
      <c r="J305" s="38">
        <v>5784.1416469489923</v>
      </c>
    </row>
    <row r="306" spans="1:10" x14ac:dyDescent="0.25">
      <c r="A306" s="6">
        <v>11</v>
      </c>
      <c r="B306" s="36">
        <v>5525.5651611451003</v>
      </c>
      <c r="C306" s="37">
        <v>23.133000000000003</v>
      </c>
      <c r="D306" s="37">
        <v>384.23449741019363</v>
      </c>
      <c r="E306" s="37">
        <v>0</v>
      </c>
      <c r="F306" s="37">
        <v>23.300000000000004</v>
      </c>
      <c r="G306" s="37">
        <v>5956.2326585552937</v>
      </c>
      <c r="H306" s="37">
        <v>5763.6951422087013</v>
      </c>
      <c r="I306" s="37">
        <v>0</v>
      </c>
      <c r="J306" s="38">
        <v>5763.6951422087013</v>
      </c>
    </row>
    <row r="307" spans="1:10" x14ac:dyDescent="0.25">
      <c r="A307" s="6">
        <v>12</v>
      </c>
      <c r="B307" s="36">
        <v>5691.4661711070003</v>
      </c>
      <c r="C307" s="37">
        <v>34.135999999999996</v>
      </c>
      <c r="D307" s="37">
        <v>385.50768081386684</v>
      </c>
      <c r="E307" s="37">
        <v>0</v>
      </c>
      <c r="F307" s="37">
        <v>29.911000000000001</v>
      </c>
      <c r="G307" s="37">
        <v>6141.0208519208682</v>
      </c>
      <c r="H307" s="37">
        <v>5784.1416469489923</v>
      </c>
      <c r="I307" s="37">
        <v>0</v>
      </c>
      <c r="J307" s="38">
        <v>5784.1416469489923</v>
      </c>
    </row>
    <row r="308" spans="1:10" x14ac:dyDescent="0.25">
      <c r="A308" s="43" t="s">
        <v>32</v>
      </c>
      <c r="B308" s="44">
        <v>319.94299999999998</v>
      </c>
      <c r="C308" s="44">
        <v>0</v>
      </c>
      <c r="D308" s="44">
        <v>0</v>
      </c>
      <c r="E308" s="44">
        <v>0</v>
      </c>
      <c r="F308" s="44">
        <v>31.994299999999999</v>
      </c>
      <c r="G308" s="44">
        <v>351.93729999999994</v>
      </c>
      <c r="H308" s="44">
        <v>0</v>
      </c>
      <c r="I308" s="44">
        <v>0</v>
      </c>
      <c r="J308" s="44">
        <v>0</v>
      </c>
    </row>
    <row r="309" spans="1:10" x14ac:dyDescent="0.25">
      <c r="A309" s="6">
        <v>1</v>
      </c>
      <c r="B309" s="36">
        <v>62.623000000000005</v>
      </c>
      <c r="C309" s="37">
        <v>0</v>
      </c>
      <c r="D309" s="37">
        <v>0</v>
      </c>
      <c r="E309" s="37">
        <v>0</v>
      </c>
      <c r="F309" s="37">
        <v>6.2623000000000006</v>
      </c>
      <c r="G309" s="37">
        <v>68.885300000000001</v>
      </c>
      <c r="H309" s="37">
        <v>0</v>
      </c>
      <c r="I309" s="37">
        <v>0</v>
      </c>
      <c r="J309" s="38">
        <v>0</v>
      </c>
    </row>
    <row r="310" spans="1:10" x14ac:dyDescent="0.25">
      <c r="A310" s="6">
        <v>2</v>
      </c>
      <c r="B310" s="36">
        <v>52.44</v>
      </c>
      <c r="C310" s="37">
        <v>0</v>
      </c>
      <c r="D310" s="37">
        <v>0</v>
      </c>
      <c r="E310" s="37">
        <v>0</v>
      </c>
      <c r="F310" s="37">
        <v>5.2439999999999998</v>
      </c>
      <c r="G310" s="37">
        <v>57.683999999999997</v>
      </c>
      <c r="H310" s="37">
        <v>0</v>
      </c>
      <c r="I310" s="37">
        <v>0</v>
      </c>
      <c r="J310" s="38">
        <v>0</v>
      </c>
    </row>
    <row r="311" spans="1:10" x14ac:dyDescent="0.25">
      <c r="A311" s="6">
        <v>3</v>
      </c>
      <c r="B311" s="36">
        <v>45.44</v>
      </c>
      <c r="C311" s="37">
        <v>0</v>
      </c>
      <c r="D311" s="37">
        <v>0</v>
      </c>
      <c r="E311" s="37">
        <v>0</v>
      </c>
      <c r="F311" s="37">
        <v>4.5439999999999996</v>
      </c>
      <c r="G311" s="37">
        <v>49.983999999999995</v>
      </c>
      <c r="H311" s="37">
        <v>0</v>
      </c>
      <c r="I311" s="37">
        <v>0</v>
      </c>
      <c r="J311" s="38">
        <v>0</v>
      </c>
    </row>
    <row r="312" spans="1:10" x14ac:dyDescent="0.25">
      <c r="A312" s="6">
        <v>4</v>
      </c>
      <c r="B312" s="36">
        <v>31.04</v>
      </c>
      <c r="C312" s="37">
        <v>0</v>
      </c>
      <c r="D312" s="37">
        <v>0</v>
      </c>
      <c r="E312" s="37">
        <v>0</v>
      </c>
      <c r="F312" s="37">
        <v>3.1040000000000001</v>
      </c>
      <c r="G312" s="37">
        <v>34.143999999999998</v>
      </c>
      <c r="H312" s="37">
        <v>0</v>
      </c>
      <c r="I312" s="37">
        <v>0</v>
      </c>
      <c r="J312" s="38">
        <v>0</v>
      </c>
    </row>
    <row r="313" spans="1:10" x14ac:dyDescent="0.25">
      <c r="A313" s="6">
        <v>5</v>
      </c>
      <c r="B313" s="36"/>
      <c r="C313" s="37"/>
      <c r="D313" s="37">
        <v>0</v>
      </c>
      <c r="E313" s="37">
        <v>0</v>
      </c>
      <c r="F313" s="37">
        <v>0</v>
      </c>
      <c r="G313" s="37">
        <v>0</v>
      </c>
      <c r="H313" s="37">
        <v>0</v>
      </c>
      <c r="I313" s="37">
        <v>0</v>
      </c>
      <c r="J313" s="38">
        <v>0</v>
      </c>
    </row>
    <row r="314" spans="1:10" x14ac:dyDescent="0.25">
      <c r="A314" s="6">
        <v>9</v>
      </c>
      <c r="B314" s="36"/>
      <c r="C314" s="37"/>
      <c r="D314" s="37">
        <v>0</v>
      </c>
      <c r="E314" s="37">
        <v>0</v>
      </c>
      <c r="F314" s="37">
        <v>0</v>
      </c>
      <c r="G314" s="37">
        <v>0</v>
      </c>
      <c r="H314" s="37">
        <v>0</v>
      </c>
      <c r="I314" s="37">
        <v>0</v>
      </c>
      <c r="J314" s="38">
        <v>0</v>
      </c>
    </row>
    <row r="315" spans="1:10" x14ac:dyDescent="0.25">
      <c r="A315" s="6">
        <v>10</v>
      </c>
      <c r="B315" s="36">
        <v>29.519999999999996</v>
      </c>
      <c r="C315" s="37">
        <v>0</v>
      </c>
      <c r="D315" s="37">
        <v>0</v>
      </c>
      <c r="E315" s="37">
        <v>0</v>
      </c>
      <c r="F315" s="37">
        <v>2.952</v>
      </c>
      <c r="G315" s="37">
        <v>32.471999999999994</v>
      </c>
      <c r="H315" s="37">
        <v>0</v>
      </c>
      <c r="I315" s="37">
        <v>0</v>
      </c>
      <c r="J315" s="38">
        <v>0</v>
      </c>
    </row>
    <row r="316" spans="1:10" x14ac:dyDescent="0.25">
      <c r="A316" s="6">
        <v>11</v>
      </c>
      <c r="B316" s="36">
        <v>43.44</v>
      </c>
      <c r="C316" s="37">
        <v>0</v>
      </c>
      <c r="D316" s="37">
        <v>0</v>
      </c>
      <c r="E316" s="37">
        <v>0</v>
      </c>
      <c r="F316" s="37">
        <v>4.3440000000000003</v>
      </c>
      <c r="G316" s="37">
        <v>47.783999999999999</v>
      </c>
      <c r="H316" s="37">
        <v>0</v>
      </c>
      <c r="I316" s="37">
        <v>0</v>
      </c>
      <c r="J316" s="38">
        <v>0</v>
      </c>
    </row>
    <row r="317" spans="1:10" x14ac:dyDescent="0.25">
      <c r="A317" s="6">
        <v>12</v>
      </c>
      <c r="B317" s="36">
        <v>55.44</v>
      </c>
      <c r="C317" s="37">
        <v>0</v>
      </c>
      <c r="D317" s="37">
        <v>0</v>
      </c>
      <c r="E317" s="37">
        <v>0</v>
      </c>
      <c r="F317" s="37">
        <v>5.5440000000000005</v>
      </c>
      <c r="G317" s="37">
        <v>60.983999999999995</v>
      </c>
      <c r="H317" s="37">
        <v>0</v>
      </c>
      <c r="I317" s="37">
        <v>0</v>
      </c>
      <c r="J317" s="38">
        <v>0</v>
      </c>
    </row>
    <row r="318" spans="1:10" x14ac:dyDescent="0.25">
      <c r="A318" s="43" t="s">
        <v>37</v>
      </c>
      <c r="B318" s="44">
        <v>1077.097</v>
      </c>
      <c r="C318" s="44">
        <v>26.064999999999998</v>
      </c>
      <c r="D318" s="44">
        <v>553.1355269999998</v>
      </c>
      <c r="E318" s="44">
        <v>0</v>
      </c>
      <c r="F318" s="44">
        <v>0</v>
      </c>
      <c r="G318" s="44">
        <v>1656.2975269999997</v>
      </c>
      <c r="H318" s="44">
        <v>8883</v>
      </c>
      <c r="I318" s="44">
        <v>0</v>
      </c>
      <c r="J318" s="44">
        <v>8883</v>
      </c>
    </row>
    <row r="319" spans="1:10" x14ac:dyDescent="0.25">
      <c r="A319" s="6">
        <v>1</v>
      </c>
      <c r="B319" s="36">
        <v>210</v>
      </c>
      <c r="C319" s="37">
        <v>5.5730000000000004</v>
      </c>
      <c r="D319" s="37">
        <v>74.535992999999991</v>
      </c>
      <c r="E319" s="37">
        <v>0</v>
      </c>
      <c r="F319" s="37">
        <v>0</v>
      </c>
      <c r="G319" s="37">
        <v>290.108993</v>
      </c>
      <c r="H319" s="37">
        <v>1197</v>
      </c>
      <c r="I319" s="37">
        <v>0</v>
      </c>
      <c r="J319" s="38">
        <v>1197</v>
      </c>
    </row>
    <row r="320" spans="1:10" x14ac:dyDescent="0.25">
      <c r="A320" s="6">
        <v>2</v>
      </c>
      <c r="B320" s="36">
        <v>164</v>
      </c>
      <c r="C320" s="37">
        <v>4.6319999999999997</v>
      </c>
      <c r="D320" s="37">
        <v>74.535992999999991</v>
      </c>
      <c r="E320" s="37">
        <v>0</v>
      </c>
      <c r="F320" s="37">
        <v>0</v>
      </c>
      <c r="G320" s="37">
        <v>243.167993</v>
      </c>
      <c r="H320" s="37">
        <v>1197</v>
      </c>
      <c r="I320" s="37">
        <v>0</v>
      </c>
      <c r="J320" s="38">
        <v>1197</v>
      </c>
    </row>
    <row r="321" spans="1:10" x14ac:dyDescent="0.25">
      <c r="A321" s="6">
        <v>3</v>
      </c>
      <c r="B321" s="36">
        <v>150</v>
      </c>
      <c r="C321" s="37">
        <v>3.3170000000000002</v>
      </c>
      <c r="D321" s="37">
        <v>74.535992999999991</v>
      </c>
      <c r="E321" s="37">
        <v>0</v>
      </c>
      <c r="F321" s="37">
        <v>0</v>
      </c>
      <c r="G321" s="37">
        <v>227.852993</v>
      </c>
      <c r="H321" s="37">
        <v>1197</v>
      </c>
      <c r="I321" s="37">
        <v>0</v>
      </c>
      <c r="J321" s="38">
        <v>1197</v>
      </c>
    </row>
    <row r="322" spans="1:10" x14ac:dyDescent="0.25">
      <c r="A322" s="6">
        <v>4</v>
      </c>
      <c r="B322" s="36">
        <v>85</v>
      </c>
      <c r="C322" s="37">
        <v>2.4359999999999999</v>
      </c>
      <c r="D322" s="37">
        <v>74.535992999999991</v>
      </c>
      <c r="E322" s="37">
        <v>0</v>
      </c>
      <c r="F322" s="37">
        <v>0</v>
      </c>
      <c r="G322" s="37">
        <v>161.971993</v>
      </c>
      <c r="H322" s="37">
        <v>1197</v>
      </c>
      <c r="I322" s="37">
        <v>0</v>
      </c>
      <c r="J322" s="38">
        <v>1197</v>
      </c>
    </row>
    <row r="323" spans="1:10" x14ac:dyDescent="0.25">
      <c r="A323" s="6">
        <v>5</v>
      </c>
      <c r="B323" s="36"/>
      <c r="C323" s="37"/>
      <c r="D323" s="37">
        <v>15.691787999999999</v>
      </c>
      <c r="E323" s="37">
        <v>0</v>
      </c>
      <c r="F323" s="37"/>
      <c r="G323" s="37">
        <v>15.691787999999999</v>
      </c>
      <c r="H323" s="37">
        <v>252</v>
      </c>
      <c r="I323" s="37">
        <v>0</v>
      </c>
      <c r="J323" s="38">
        <v>252</v>
      </c>
    </row>
    <row r="324" spans="1:10" x14ac:dyDescent="0.25">
      <c r="A324" s="6">
        <v>9</v>
      </c>
      <c r="B324" s="36">
        <v>19</v>
      </c>
      <c r="C324" s="37"/>
      <c r="D324" s="37">
        <v>15.691787999999999</v>
      </c>
      <c r="E324" s="37">
        <v>0</v>
      </c>
      <c r="F324" s="37"/>
      <c r="G324" s="37">
        <v>34.691788000000003</v>
      </c>
      <c r="H324" s="37">
        <v>252</v>
      </c>
      <c r="I324" s="37">
        <v>0</v>
      </c>
      <c r="J324" s="38">
        <v>252</v>
      </c>
    </row>
    <row r="325" spans="1:10" x14ac:dyDescent="0.25">
      <c r="A325" s="6">
        <v>10</v>
      </c>
      <c r="B325" s="36">
        <v>104</v>
      </c>
      <c r="C325" s="37">
        <v>2.4449999999999998</v>
      </c>
      <c r="D325" s="37">
        <v>74.535992999999991</v>
      </c>
      <c r="E325" s="37">
        <v>0</v>
      </c>
      <c r="F325" s="37">
        <v>0</v>
      </c>
      <c r="G325" s="37">
        <v>180.98099299999998</v>
      </c>
      <c r="H325" s="37">
        <v>1197</v>
      </c>
      <c r="I325" s="37">
        <v>0</v>
      </c>
      <c r="J325" s="38">
        <v>1197</v>
      </c>
    </row>
    <row r="326" spans="1:10" x14ac:dyDescent="0.25">
      <c r="A326" s="6">
        <v>11</v>
      </c>
      <c r="B326" s="36">
        <v>146.78700000000001</v>
      </c>
      <c r="C326" s="37">
        <v>3.5760000000000001</v>
      </c>
      <c r="D326" s="37">
        <v>74.535992999999991</v>
      </c>
      <c r="E326" s="37">
        <v>0</v>
      </c>
      <c r="F326" s="37">
        <v>0</v>
      </c>
      <c r="G326" s="37">
        <v>224.89899299999999</v>
      </c>
      <c r="H326" s="37">
        <v>1197</v>
      </c>
      <c r="I326" s="37">
        <v>0</v>
      </c>
      <c r="J326" s="38">
        <v>1197</v>
      </c>
    </row>
    <row r="327" spans="1:10" x14ac:dyDescent="0.25">
      <c r="A327" s="6">
        <v>12</v>
      </c>
      <c r="B327" s="36">
        <v>198.31</v>
      </c>
      <c r="C327" s="37">
        <v>4.0860000000000003</v>
      </c>
      <c r="D327" s="37">
        <v>74.535992999999991</v>
      </c>
      <c r="E327" s="37">
        <v>0</v>
      </c>
      <c r="F327" s="37">
        <v>0</v>
      </c>
      <c r="G327" s="37">
        <v>276.93199300000003</v>
      </c>
      <c r="H327" s="37">
        <v>1197</v>
      </c>
      <c r="I327" s="37">
        <v>0</v>
      </c>
      <c r="J327" s="38">
        <v>1197</v>
      </c>
    </row>
    <row r="328" spans="1:10" x14ac:dyDescent="0.25">
      <c r="A328" s="43" t="s">
        <v>38</v>
      </c>
      <c r="B328" s="44">
        <v>191.48499999999999</v>
      </c>
      <c r="C328" s="44">
        <v>0</v>
      </c>
      <c r="D328" s="44">
        <v>0</v>
      </c>
      <c r="E328" s="44">
        <v>0</v>
      </c>
      <c r="F328" s="44">
        <v>0</v>
      </c>
      <c r="G328" s="44">
        <v>191.48499999999999</v>
      </c>
      <c r="H328" s="44">
        <v>0</v>
      </c>
      <c r="I328" s="44">
        <v>0</v>
      </c>
      <c r="J328" s="44">
        <v>0</v>
      </c>
    </row>
    <row r="329" spans="1:10" x14ac:dyDescent="0.25">
      <c r="A329" s="6">
        <v>1</v>
      </c>
      <c r="B329" s="36">
        <v>27.355</v>
      </c>
      <c r="C329" s="37">
        <v>0</v>
      </c>
      <c r="D329" s="37">
        <v>0</v>
      </c>
      <c r="E329" s="37">
        <v>0</v>
      </c>
      <c r="F329" s="37">
        <v>0</v>
      </c>
      <c r="G329" s="37">
        <v>27.355</v>
      </c>
      <c r="H329" s="37">
        <v>0</v>
      </c>
      <c r="I329" s="37">
        <v>0</v>
      </c>
      <c r="J329" s="38">
        <v>0</v>
      </c>
    </row>
    <row r="330" spans="1:10" x14ac:dyDescent="0.25">
      <c r="A330" s="6">
        <v>2</v>
      </c>
      <c r="B330" s="36">
        <v>27.355</v>
      </c>
      <c r="C330" s="37">
        <v>0</v>
      </c>
      <c r="D330" s="37">
        <v>0</v>
      </c>
      <c r="E330" s="37">
        <v>0</v>
      </c>
      <c r="F330" s="37">
        <v>0</v>
      </c>
      <c r="G330" s="37">
        <v>27.355</v>
      </c>
      <c r="H330" s="37">
        <v>0</v>
      </c>
      <c r="I330" s="37">
        <v>0</v>
      </c>
      <c r="J330" s="38">
        <v>0</v>
      </c>
    </row>
    <row r="331" spans="1:10" x14ac:dyDescent="0.25">
      <c r="A331" s="6">
        <v>3</v>
      </c>
      <c r="B331" s="36">
        <v>27.355</v>
      </c>
      <c r="C331" s="37">
        <v>0</v>
      </c>
      <c r="D331" s="37">
        <v>0</v>
      </c>
      <c r="E331" s="37">
        <v>0</v>
      </c>
      <c r="F331" s="37">
        <v>0</v>
      </c>
      <c r="G331" s="37">
        <v>27.355</v>
      </c>
      <c r="H331" s="37">
        <v>0</v>
      </c>
      <c r="I331" s="37">
        <v>0</v>
      </c>
      <c r="J331" s="38">
        <v>0</v>
      </c>
    </row>
    <row r="332" spans="1:10" x14ac:dyDescent="0.25">
      <c r="A332" s="6">
        <v>4</v>
      </c>
      <c r="B332" s="36">
        <v>27.355</v>
      </c>
      <c r="C332" s="37">
        <v>0</v>
      </c>
      <c r="D332" s="37">
        <v>0</v>
      </c>
      <c r="E332" s="37">
        <v>0</v>
      </c>
      <c r="F332" s="37">
        <v>0</v>
      </c>
      <c r="G332" s="37">
        <v>27.355</v>
      </c>
      <c r="H332" s="37">
        <v>0</v>
      </c>
      <c r="I332" s="37">
        <v>0</v>
      </c>
      <c r="J332" s="38">
        <v>0</v>
      </c>
    </row>
    <row r="333" spans="1:10" x14ac:dyDescent="0.25">
      <c r="A333" s="6">
        <v>5</v>
      </c>
      <c r="B333" s="36"/>
      <c r="C333" s="37">
        <v>0</v>
      </c>
      <c r="D333" s="37">
        <v>0</v>
      </c>
      <c r="E333" s="37">
        <v>0</v>
      </c>
      <c r="F333" s="37">
        <v>0</v>
      </c>
      <c r="G333" s="37">
        <v>0</v>
      </c>
      <c r="H333" s="37">
        <v>0</v>
      </c>
      <c r="I333" s="37">
        <v>0</v>
      </c>
      <c r="J333" s="38">
        <v>0</v>
      </c>
    </row>
    <row r="334" spans="1:10" x14ac:dyDescent="0.25">
      <c r="A334" s="6">
        <v>6</v>
      </c>
      <c r="B334" s="36"/>
      <c r="C334" s="37">
        <v>0</v>
      </c>
      <c r="D334" s="37">
        <v>0</v>
      </c>
      <c r="E334" s="37">
        <v>0</v>
      </c>
      <c r="F334" s="37">
        <v>0</v>
      </c>
      <c r="G334" s="37">
        <v>0</v>
      </c>
      <c r="H334" s="37">
        <v>0</v>
      </c>
      <c r="I334" s="37">
        <v>0</v>
      </c>
      <c r="J334" s="38">
        <v>0</v>
      </c>
    </row>
    <row r="335" spans="1:10" x14ac:dyDescent="0.25">
      <c r="A335" s="6">
        <v>7</v>
      </c>
      <c r="B335" s="36"/>
      <c r="C335" s="37">
        <v>0</v>
      </c>
      <c r="D335" s="37">
        <v>0</v>
      </c>
      <c r="E335" s="37">
        <v>0</v>
      </c>
      <c r="F335" s="37">
        <v>0</v>
      </c>
      <c r="G335" s="37">
        <v>0</v>
      </c>
      <c r="H335" s="37">
        <v>0</v>
      </c>
      <c r="I335" s="37">
        <v>0</v>
      </c>
      <c r="J335" s="38">
        <v>0</v>
      </c>
    </row>
    <row r="336" spans="1:10" x14ac:dyDescent="0.25">
      <c r="A336" s="6">
        <v>8</v>
      </c>
      <c r="B336" s="36"/>
      <c r="C336" s="37">
        <v>0</v>
      </c>
      <c r="D336" s="37">
        <v>0</v>
      </c>
      <c r="E336" s="37">
        <v>0</v>
      </c>
      <c r="F336" s="37">
        <v>0</v>
      </c>
      <c r="G336" s="37">
        <v>0</v>
      </c>
      <c r="H336" s="37">
        <v>0</v>
      </c>
      <c r="I336" s="37">
        <v>0</v>
      </c>
      <c r="J336" s="38">
        <v>0</v>
      </c>
    </row>
    <row r="337" spans="1:10" x14ac:dyDescent="0.25">
      <c r="A337" s="6">
        <v>9</v>
      </c>
      <c r="B337" s="36"/>
      <c r="C337" s="37">
        <v>0</v>
      </c>
      <c r="D337" s="37">
        <v>0</v>
      </c>
      <c r="E337" s="37">
        <v>0</v>
      </c>
      <c r="F337" s="37">
        <v>0</v>
      </c>
      <c r="G337" s="37">
        <v>0</v>
      </c>
      <c r="H337" s="37">
        <v>0</v>
      </c>
      <c r="I337" s="37">
        <v>0</v>
      </c>
      <c r="J337" s="38">
        <v>0</v>
      </c>
    </row>
    <row r="338" spans="1:10" x14ac:dyDescent="0.25">
      <c r="A338" s="6">
        <v>10</v>
      </c>
      <c r="B338" s="36">
        <v>27.355</v>
      </c>
      <c r="C338" s="37">
        <v>0</v>
      </c>
      <c r="D338" s="37">
        <v>0</v>
      </c>
      <c r="E338" s="37">
        <v>0</v>
      </c>
      <c r="F338" s="37">
        <v>0</v>
      </c>
      <c r="G338" s="37">
        <v>27.355</v>
      </c>
      <c r="H338" s="37">
        <v>0</v>
      </c>
      <c r="I338" s="37">
        <v>0</v>
      </c>
      <c r="J338" s="38">
        <v>0</v>
      </c>
    </row>
    <row r="339" spans="1:10" x14ac:dyDescent="0.25">
      <c r="A339" s="6">
        <v>11</v>
      </c>
      <c r="B339" s="36">
        <v>27.355</v>
      </c>
      <c r="C339" s="37">
        <v>0</v>
      </c>
      <c r="D339" s="37">
        <v>0</v>
      </c>
      <c r="E339" s="37">
        <v>0</v>
      </c>
      <c r="F339" s="37">
        <v>0</v>
      </c>
      <c r="G339" s="37">
        <v>27.355</v>
      </c>
      <c r="H339" s="37">
        <v>0</v>
      </c>
      <c r="I339" s="37">
        <v>0</v>
      </c>
      <c r="J339" s="38">
        <v>0</v>
      </c>
    </row>
    <row r="340" spans="1:10" x14ac:dyDescent="0.25">
      <c r="A340" s="6">
        <v>12</v>
      </c>
      <c r="B340" s="36">
        <v>27.355</v>
      </c>
      <c r="C340" s="37">
        <v>0</v>
      </c>
      <c r="D340" s="37">
        <v>0</v>
      </c>
      <c r="E340" s="37">
        <v>0</v>
      </c>
      <c r="F340" s="37">
        <v>0</v>
      </c>
      <c r="G340" s="37">
        <v>27.355</v>
      </c>
      <c r="H340" s="37">
        <v>0</v>
      </c>
      <c r="I340" s="37">
        <v>0</v>
      </c>
      <c r="J340" s="38">
        <v>0</v>
      </c>
    </row>
    <row r="341" spans="1:10" x14ac:dyDescent="0.25">
      <c r="A341" s="43" t="s">
        <v>22</v>
      </c>
      <c r="B341" s="44">
        <v>3715.3236238009999</v>
      </c>
      <c r="C341" s="44">
        <v>0</v>
      </c>
      <c r="D341" s="44">
        <v>638.53134547451612</v>
      </c>
      <c r="E341" s="44">
        <v>0</v>
      </c>
      <c r="F341" s="44">
        <v>2.9650000000000003</v>
      </c>
      <c r="G341" s="44">
        <v>4356.8199692755152</v>
      </c>
      <c r="H341" s="44">
        <v>9494.7487096774203</v>
      </c>
      <c r="I341" s="44">
        <v>0</v>
      </c>
      <c r="J341" s="44">
        <v>9494.7487096774203</v>
      </c>
    </row>
    <row r="342" spans="1:10" x14ac:dyDescent="0.25">
      <c r="A342" s="6">
        <v>1</v>
      </c>
      <c r="B342" s="36">
        <v>543.61624639999991</v>
      </c>
      <c r="C342" s="37">
        <v>0</v>
      </c>
      <c r="D342" s="37">
        <v>55.09201920000001</v>
      </c>
      <c r="E342" s="37">
        <v>0</v>
      </c>
      <c r="F342" s="37">
        <v>0.58899999999999997</v>
      </c>
      <c r="G342" s="37">
        <v>599.29726559999995</v>
      </c>
      <c r="H342" s="37">
        <v>819.2</v>
      </c>
      <c r="I342" s="37">
        <v>0</v>
      </c>
      <c r="J342" s="38">
        <v>819.2</v>
      </c>
    </row>
    <row r="343" spans="1:10" x14ac:dyDescent="0.25">
      <c r="A343" s="6">
        <v>2</v>
      </c>
      <c r="B343" s="36">
        <v>535.85446308999997</v>
      </c>
      <c r="C343" s="37">
        <v>0</v>
      </c>
      <c r="D343" s="37">
        <v>55.09201920000001</v>
      </c>
      <c r="E343" s="37">
        <v>0</v>
      </c>
      <c r="F343" s="37">
        <v>0.51</v>
      </c>
      <c r="G343" s="37">
        <v>591.45648228999994</v>
      </c>
      <c r="H343" s="37">
        <v>819.2</v>
      </c>
      <c r="I343" s="37">
        <v>0</v>
      </c>
      <c r="J343" s="38">
        <v>819.2</v>
      </c>
    </row>
    <row r="344" spans="1:10" x14ac:dyDescent="0.25">
      <c r="A344" s="6">
        <v>3</v>
      </c>
      <c r="B344" s="36">
        <v>532.31542312100009</v>
      </c>
      <c r="C344" s="37">
        <v>0</v>
      </c>
      <c r="D344" s="37">
        <v>55.09201920000001</v>
      </c>
      <c r="E344" s="37">
        <v>0</v>
      </c>
      <c r="F344" s="37">
        <v>0.44600000000000001</v>
      </c>
      <c r="G344" s="37">
        <v>587.85344232099999</v>
      </c>
      <c r="H344" s="37">
        <v>819.2</v>
      </c>
      <c r="I344" s="37">
        <v>0</v>
      </c>
      <c r="J344" s="38">
        <v>819.2</v>
      </c>
    </row>
    <row r="345" spans="1:10" x14ac:dyDescent="0.25">
      <c r="A345" s="6">
        <v>4</v>
      </c>
      <c r="B345" s="36">
        <v>522.31074880000006</v>
      </c>
      <c r="C345" s="37">
        <v>0</v>
      </c>
      <c r="D345" s="37">
        <v>55.09201920000001</v>
      </c>
      <c r="E345" s="37">
        <v>0</v>
      </c>
      <c r="F345" s="37">
        <v>0.253</v>
      </c>
      <c r="G345" s="37">
        <v>577.65576800000008</v>
      </c>
      <c r="H345" s="37">
        <v>819.2</v>
      </c>
      <c r="I345" s="37">
        <v>0</v>
      </c>
      <c r="J345" s="38">
        <v>819.2</v>
      </c>
    </row>
    <row r="346" spans="1:10" x14ac:dyDescent="0.25">
      <c r="A346" s="6">
        <v>5</v>
      </c>
      <c r="B346" s="36"/>
      <c r="C346" s="37">
        <v>0</v>
      </c>
      <c r="D346" s="37">
        <v>55.09201920000001</v>
      </c>
      <c r="E346" s="37">
        <v>0</v>
      </c>
      <c r="F346" s="37">
        <v>0</v>
      </c>
      <c r="G346" s="37">
        <v>55.09201920000001</v>
      </c>
      <c r="H346" s="37">
        <v>819.2</v>
      </c>
      <c r="I346" s="37">
        <v>0</v>
      </c>
      <c r="J346" s="38">
        <v>819.2</v>
      </c>
    </row>
    <row r="347" spans="1:10" x14ac:dyDescent="0.25">
      <c r="A347" s="6">
        <v>6</v>
      </c>
      <c r="B347" s="36"/>
      <c r="C347" s="37">
        <v>0</v>
      </c>
      <c r="D347" s="37">
        <v>55.09201920000001</v>
      </c>
      <c r="E347" s="37">
        <v>0</v>
      </c>
      <c r="F347" s="37">
        <v>0</v>
      </c>
      <c r="G347" s="37">
        <v>55.09201920000001</v>
      </c>
      <c r="H347" s="37">
        <v>819.2</v>
      </c>
      <c r="I347" s="37">
        <v>0</v>
      </c>
      <c r="J347" s="38">
        <v>819.2</v>
      </c>
    </row>
    <row r="348" spans="1:10" x14ac:dyDescent="0.25">
      <c r="A348" s="6">
        <v>7</v>
      </c>
      <c r="B348" s="36"/>
      <c r="C348" s="37">
        <v>0</v>
      </c>
      <c r="D348" s="37">
        <v>32.519134274516134</v>
      </c>
      <c r="E348" s="37">
        <v>0</v>
      </c>
      <c r="F348" s="37">
        <v>0</v>
      </c>
      <c r="G348" s="37">
        <v>32.519134274516134</v>
      </c>
      <c r="H348" s="37">
        <v>483.54870967741937</v>
      </c>
      <c r="I348" s="37">
        <v>0</v>
      </c>
      <c r="J348" s="38">
        <v>483.54870967741937</v>
      </c>
    </row>
    <row r="349" spans="1:10" x14ac:dyDescent="0.25">
      <c r="A349" s="6">
        <v>8</v>
      </c>
      <c r="B349" s="36"/>
      <c r="C349" s="37">
        <v>0</v>
      </c>
      <c r="D349" s="37">
        <v>55.09201920000001</v>
      </c>
      <c r="E349" s="37">
        <v>0</v>
      </c>
      <c r="F349" s="37">
        <v>0</v>
      </c>
      <c r="G349" s="37">
        <v>55.09201920000001</v>
      </c>
      <c r="H349" s="37">
        <v>819.2</v>
      </c>
      <c r="I349" s="37">
        <v>0</v>
      </c>
      <c r="J349" s="38">
        <v>819.2</v>
      </c>
    </row>
    <row r="350" spans="1:10" x14ac:dyDescent="0.25">
      <c r="A350" s="6">
        <v>9</v>
      </c>
      <c r="B350" s="36"/>
      <c r="C350" s="37">
        <v>0</v>
      </c>
      <c r="D350" s="37">
        <v>55.09201920000001</v>
      </c>
      <c r="E350" s="37">
        <v>0</v>
      </c>
      <c r="F350" s="37">
        <v>0</v>
      </c>
      <c r="G350" s="37">
        <v>55.09201920000001</v>
      </c>
      <c r="H350" s="37">
        <v>819.2</v>
      </c>
      <c r="I350" s="37">
        <v>0</v>
      </c>
      <c r="J350" s="38">
        <v>819.2</v>
      </c>
    </row>
    <row r="351" spans="1:10" x14ac:dyDescent="0.25">
      <c r="A351" s="6">
        <v>10</v>
      </c>
      <c r="B351" s="36">
        <v>520.65693659999999</v>
      </c>
      <c r="C351" s="37">
        <v>0</v>
      </c>
      <c r="D351" s="37">
        <v>55.09201920000001</v>
      </c>
      <c r="E351" s="37">
        <v>0</v>
      </c>
      <c r="F351" s="37">
        <v>0.254</v>
      </c>
      <c r="G351" s="37">
        <v>576.0029558</v>
      </c>
      <c r="H351" s="37">
        <v>819.2</v>
      </c>
      <c r="I351" s="37">
        <v>0</v>
      </c>
      <c r="J351" s="38">
        <v>819.2</v>
      </c>
    </row>
    <row r="352" spans="1:10" x14ac:dyDescent="0.25">
      <c r="A352" s="6">
        <v>11</v>
      </c>
      <c r="B352" s="36">
        <v>527.97602648999998</v>
      </c>
      <c r="C352" s="37">
        <v>0</v>
      </c>
      <c r="D352" s="37">
        <v>55.09201920000001</v>
      </c>
      <c r="E352" s="37">
        <v>0</v>
      </c>
      <c r="F352" s="37">
        <v>0.39300000000000002</v>
      </c>
      <c r="G352" s="37">
        <v>583.46104568999999</v>
      </c>
      <c r="H352" s="37">
        <v>819.2</v>
      </c>
      <c r="I352" s="37">
        <v>0</v>
      </c>
      <c r="J352" s="38">
        <v>819.2</v>
      </c>
    </row>
    <row r="353" spans="1:10" x14ac:dyDescent="0.25">
      <c r="A353" s="6">
        <v>12</v>
      </c>
      <c r="B353" s="36">
        <v>532.59377929999994</v>
      </c>
      <c r="C353" s="37">
        <v>0</v>
      </c>
      <c r="D353" s="37">
        <v>55.09201920000001</v>
      </c>
      <c r="E353" s="37">
        <v>0</v>
      </c>
      <c r="F353" s="37">
        <v>0.52</v>
      </c>
      <c r="G353" s="37">
        <v>588.2057984999999</v>
      </c>
      <c r="H353" s="37">
        <v>819.2</v>
      </c>
      <c r="I353" s="37">
        <v>0</v>
      </c>
      <c r="J353" s="38">
        <v>819.2</v>
      </c>
    </row>
    <row r="354" spans="1:10" x14ac:dyDescent="0.25">
      <c r="A354" s="43" t="s">
        <v>31</v>
      </c>
      <c r="B354" s="36">
        <v>1736.8508350000002</v>
      </c>
      <c r="C354" s="37">
        <v>0</v>
      </c>
      <c r="D354" s="37">
        <v>3059.6635019816085</v>
      </c>
      <c r="E354" s="37">
        <v>0</v>
      </c>
      <c r="F354" s="37">
        <v>80.484999999999999</v>
      </c>
      <c r="G354" s="37">
        <v>4876.9993369816084</v>
      </c>
      <c r="H354" s="37">
        <v>45496.17852495292</v>
      </c>
      <c r="I354" s="37">
        <v>0</v>
      </c>
      <c r="J354" s="38">
        <v>45496.17852495292</v>
      </c>
    </row>
    <row r="355" spans="1:10" x14ac:dyDescent="0.25">
      <c r="A355" s="6">
        <v>1</v>
      </c>
      <c r="B355" s="36">
        <v>335.37440500000002</v>
      </c>
      <c r="C355" s="37">
        <v>0</v>
      </c>
      <c r="D355" s="37">
        <v>270.77027921471972</v>
      </c>
      <c r="E355" s="37">
        <v>0</v>
      </c>
      <c r="F355" s="37">
        <v>17.03</v>
      </c>
      <c r="G355" s="37">
        <v>623.17468421471972</v>
      </c>
      <c r="H355" s="37">
        <v>4026.2639843975512</v>
      </c>
      <c r="I355" s="37">
        <v>0</v>
      </c>
      <c r="J355" s="38">
        <v>4026.2639843975512</v>
      </c>
    </row>
    <row r="356" spans="1:10" x14ac:dyDescent="0.25">
      <c r="A356" s="6">
        <v>2</v>
      </c>
      <c r="B356" s="36">
        <v>245.374405</v>
      </c>
      <c r="C356" s="37">
        <v>0</v>
      </c>
      <c r="D356" s="37">
        <v>261.44310796303716</v>
      </c>
      <c r="E356" s="37">
        <v>0</v>
      </c>
      <c r="F356" s="37">
        <v>13.738</v>
      </c>
      <c r="G356" s="37">
        <v>520.55551296303713</v>
      </c>
      <c r="H356" s="37">
        <v>3887.5720504235946</v>
      </c>
      <c r="I356" s="37">
        <v>0</v>
      </c>
      <c r="J356" s="38">
        <v>3887.5720504235946</v>
      </c>
    </row>
    <row r="357" spans="1:10" x14ac:dyDescent="0.25">
      <c r="A357" s="6">
        <v>3</v>
      </c>
      <c r="B357" s="36">
        <v>218.60440499999999</v>
      </c>
      <c r="C357" s="37">
        <v>0</v>
      </c>
      <c r="D357" s="37">
        <v>270.77027921471972</v>
      </c>
      <c r="E357" s="37">
        <v>0</v>
      </c>
      <c r="F357" s="37">
        <v>10.829000000000001</v>
      </c>
      <c r="G357" s="37">
        <v>500.20368421471971</v>
      </c>
      <c r="H357" s="37">
        <v>4026.2639843975512</v>
      </c>
      <c r="I357" s="37">
        <v>0</v>
      </c>
      <c r="J357" s="38">
        <v>4026.2639843975512</v>
      </c>
    </row>
    <row r="358" spans="1:10" x14ac:dyDescent="0.25">
      <c r="A358" s="6">
        <v>4</v>
      </c>
      <c r="B358" s="36">
        <v>159.374405</v>
      </c>
      <c r="C358" s="37">
        <v>0</v>
      </c>
      <c r="D358" s="37">
        <v>262.08988028682552</v>
      </c>
      <c r="E358" s="37">
        <v>0</v>
      </c>
      <c r="F358" s="37">
        <v>8.0719999999999992</v>
      </c>
      <c r="G358" s="37">
        <v>429.53628528682549</v>
      </c>
      <c r="H358" s="37">
        <v>3897.1893397395656</v>
      </c>
      <c r="I358" s="37">
        <v>0</v>
      </c>
      <c r="J358" s="38">
        <v>3897.1893397395656</v>
      </c>
    </row>
    <row r="359" spans="1:10" x14ac:dyDescent="0.25">
      <c r="A359" s="6">
        <v>5</v>
      </c>
      <c r="B359" s="36"/>
      <c r="C359" s="37">
        <v>0</v>
      </c>
      <c r="D359" s="37">
        <v>257.8866016387197</v>
      </c>
      <c r="E359" s="37">
        <v>0</v>
      </c>
      <c r="F359" s="37">
        <v>0</v>
      </c>
      <c r="G359" s="37">
        <v>257.8866016387197</v>
      </c>
      <c r="H359" s="37">
        <v>3834.6879843975507</v>
      </c>
      <c r="I359" s="37">
        <v>0</v>
      </c>
      <c r="J359" s="38">
        <v>3834.6879843975507</v>
      </c>
    </row>
    <row r="360" spans="1:10" x14ac:dyDescent="0.25">
      <c r="A360" s="6">
        <v>6</v>
      </c>
      <c r="B360" s="36"/>
      <c r="C360" s="37">
        <v>0</v>
      </c>
      <c r="D360" s="37">
        <v>262.08988028682552</v>
      </c>
      <c r="E360" s="37">
        <v>0</v>
      </c>
      <c r="F360" s="37">
        <v>0</v>
      </c>
      <c r="G360" s="37">
        <v>262.08988028682552</v>
      </c>
      <c r="H360" s="37">
        <v>3897.1893397395656</v>
      </c>
      <c r="I360" s="37">
        <v>0</v>
      </c>
      <c r="J360" s="38">
        <v>3897.1893397395656</v>
      </c>
    </row>
    <row r="361" spans="1:10" x14ac:dyDescent="0.25">
      <c r="A361" s="6">
        <v>7</v>
      </c>
      <c r="B361" s="36"/>
      <c r="C361" s="37">
        <v>0</v>
      </c>
      <c r="D361" s="37">
        <v>157.16645851820113</v>
      </c>
      <c r="E361" s="37">
        <v>0</v>
      </c>
      <c r="F361" s="37">
        <v>0</v>
      </c>
      <c r="G361" s="37">
        <v>157.16645851820113</v>
      </c>
      <c r="H361" s="37">
        <v>2337.0129591857535</v>
      </c>
      <c r="I361" s="37">
        <v>0</v>
      </c>
      <c r="J361" s="38">
        <v>2337.0129591857535</v>
      </c>
    </row>
    <row r="362" spans="1:10" x14ac:dyDescent="0.25">
      <c r="A362" s="6">
        <v>8</v>
      </c>
      <c r="B362" s="36"/>
      <c r="C362" s="37">
        <v>0</v>
      </c>
      <c r="D362" s="37">
        <v>270.77027921471972</v>
      </c>
      <c r="E362" s="37">
        <v>0</v>
      </c>
      <c r="F362" s="37">
        <v>0</v>
      </c>
      <c r="G362" s="37">
        <v>270.77027921471972</v>
      </c>
      <c r="H362" s="37">
        <v>4026.2639843975512</v>
      </c>
      <c r="I362" s="37">
        <v>0</v>
      </c>
      <c r="J362" s="38">
        <v>4026.2639843975512</v>
      </c>
    </row>
    <row r="363" spans="1:10" x14ac:dyDescent="0.25">
      <c r="A363" s="6">
        <v>9</v>
      </c>
      <c r="B363" s="36"/>
      <c r="C363" s="37">
        <v>0</v>
      </c>
      <c r="D363" s="37">
        <v>252.48637023582555</v>
      </c>
      <c r="E363" s="37">
        <v>0</v>
      </c>
      <c r="F363" s="37">
        <v>0</v>
      </c>
      <c r="G363" s="37">
        <v>252.48637023582555</v>
      </c>
      <c r="H363" s="37">
        <v>3754.3883397395657</v>
      </c>
      <c r="I363" s="37">
        <v>0</v>
      </c>
      <c r="J363" s="38">
        <v>3754.3883397395657</v>
      </c>
    </row>
    <row r="364" spans="1:10" x14ac:dyDescent="0.25">
      <c r="A364" s="6">
        <v>10</v>
      </c>
      <c r="B364" s="36">
        <v>219.374405</v>
      </c>
      <c r="C364" s="37">
        <v>0</v>
      </c>
      <c r="D364" s="37">
        <v>270.77027921471972</v>
      </c>
      <c r="E364" s="37">
        <v>0</v>
      </c>
      <c r="F364" s="37">
        <v>8.1170000000000009</v>
      </c>
      <c r="G364" s="37">
        <v>498.26168421471971</v>
      </c>
      <c r="H364" s="37">
        <v>4026.2639843975512</v>
      </c>
      <c r="I364" s="37">
        <v>0</v>
      </c>
      <c r="J364" s="38">
        <v>4026.2639843975512</v>
      </c>
    </row>
    <row r="365" spans="1:10" x14ac:dyDescent="0.25">
      <c r="A365" s="6">
        <v>11</v>
      </c>
      <c r="B365" s="36">
        <v>233.374405</v>
      </c>
      <c r="C365" s="37">
        <v>0</v>
      </c>
      <c r="D365" s="37">
        <v>262.08988028682552</v>
      </c>
      <c r="E365" s="37">
        <v>0</v>
      </c>
      <c r="F365" s="37">
        <v>9.0030000000000001</v>
      </c>
      <c r="G365" s="37">
        <v>504.46728528682547</v>
      </c>
      <c r="H365" s="37">
        <v>3897.1893397395656</v>
      </c>
      <c r="I365" s="37">
        <v>0</v>
      </c>
      <c r="J365" s="38">
        <v>3897.1893397395656</v>
      </c>
    </row>
    <row r="366" spans="1:10" x14ac:dyDescent="0.25">
      <c r="A366" s="6">
        <v>12</v>
      </c>
      <c r="B366" s="36">
        <v>325.37440500000002</v>
      </c>
      <c r="C366" s="37">
        <v>0</v>
      </c>
      <c r="D366" s="37">
        <v>261.3302059064697</v>
      </c>
      <c r="E366" s="37">
        <v>0</v>
      </c>
      <c r="F366" s="37">
        <v>13.696</v>
      </c>
      <c r="G366" s="37">
        <v>600.40061090646975</v>
      </c>
      <c r="H366" s="37">
        <v>3885.8932343975512</v>
      </c>
      <c r="I366" s="37">
        <v>0</v>
      </c>
      <c r="J366" s="38">
        <v>3885.8932343975512</v>
      </c>
    </row>
    <row r="367" spans="1:10" x14ac:dyDescent="0.25">
      <c r="A367" s="43" t="s">
        <v>21</v>
      </c>
      <c r="B367" s="36">
        <v>22652.478930378002</v>
      </c>
      <c r="C367" s="37">
        <v>799.43400000000008</v>
      </c>
      <c r="D367" s="37">
        <v>5892.7306031138551</v>
      </c>
      <c r="E367" s="37">
        <v>0</v>
      </c>
      <c r="F367" s="37">
        <v>520.82899999999995</v>
      </c>
      <c r="G367" s="37">
        <v>29865.472533491855</v>
      </c>
      <c r="H367" s="37">
        <v>85789.507816756988</v>
      </c>
      <c r="I367" s="37">
        <v>0</v>
      </c>
      <c r="J367" s="38">
        <v>85789.507816756988</v>
      </c>
    </row>
    <row r="368" spans="1:10" x14ac:dyDescent="0.25">
      <c r="A368" s="6">
        <v>1</v>
      </c>
      <c r="B368" s="36">
        <v>4062.6340691999999</v>
      </c>
      <c r="C368" s="37">
        <v>196.19800000000001</v>
      </c>
      <c r="D368" s="37">
        <v>791.9274717591187</v>
      </c>
      <c r="E368" s="37">
        <v>0</v>
      </c>
      <c r="F368" s="37">
        <v>119.093</v>
      </c>
      <c r="G368" s="37">
        <v>5169.8525409591184</v>
      </c>
      <c r="H368" s="37">
        <v>11501.765275484089</v>
      </c>
      <c r="I368" s="37">
        <v>0</v>
      </c>
      <c r="J368" s="38">
        <v>11501.765275484089</v>
      </c>
    </row>
    <row r="369" spans="1:10" x14ac:dyDescent="0.25">
      <c r="A369" s="6">
        <v>2</v>
      </c>
      <c r="B369" s="36">
        <v>3760.25085502</v>
      </c>
      <c r="C369" s="37">
        <v>168.42599999999999</v>
      </c>
      <c r="D369" s="37">
        <v>783.82863065126423</v>
      </c>
      <c r="E369" s="37">
        <v>0</v>
      </c>
      <c r="F369" s="37">
        <v>99.231999999999999</v>
      </c>
      <c r="G369" s="37">
        <v>4811.7374856712649</v>
      </c>
      <c r="H369" s="37">
        <v>11477.083860317252</v>
      </c>
      <c r="I369" s="37">
        <v>0</v>
      </c>
      <c r="J369" s="38">
        <v>11477.083860317252</v>
      </c>
    </row>
    <row r="370" spans="1:10" x14ac:dyDescent="0.25">
      <c r="A370" s="6">
        <v>3</v>
      </c>
      <c r="B370" s="36">
        <v>3385.3660690380002</v>
      </c>
      <c r="C370" s="37">
        <v>118.52</v>
      </c>
      <c r="D370" s="37">
        <v>791.93986329011864</v>
      </c>
      <c r="E370" s="37">
        <v>0</v>
      </c>
      <c r="F370" s="37">
        <v>66.402000000000001</v>
      </c>
      <c r="G370" s="37">
        <v>4362.2279323281182</v>
      </c>
      <c r="H370" s="37">
        <v>11501.96427548409</v>
      </c>
      <c r="I370" s="37">
        <v>0</v>
      </c>
      <c r="J370" s="38">
        <v>11501.96427548409</v>
      </c>
    </row>
    <row r="371" spans="1:10" x14ac:dyDescent="0.25">
      <c r="A371" s="6">
        <v>4</v>
      </c>
      <c r="B371" s="36">
        <v>2831.8528063999997</v>
      </c>
      <c r="C371" s="37">
        <v>81.248000000000005</v>
      </c>
      <c r="D371" s="37">
        <v>789.21429192459721</v>
      </c>
      <c r="E371" s="37">
        <v>0</v>
      </c>
      <c r="F371" s="37">
        <v>56.513999999999996</v>
      </c>
      <c r="G371" s="37">
        <v>3758.829098324597</v>
      </c>
      <c r="H371" s="37">
        <v>11493.32027376181</v>
      </c>
      <c r="I371" s="37">
        <v>0</v>
      </c>
      <c r="J371" s="38">
        <v>11493.32027376181</v>
      </c>
    </row>
    <row r="372" spans="1:10" x14ac:dyDescent="0.25">
      <c r="A372" s="6">
        <v>5</v>
      </c>
      <c r="B372" s="36"/>
      <c r="C372" s="37">
        <v>0</v>
      </c>
      <c r="D372" s="37">
        <v>176.20150485582178</v>
      </c>
      <c r="E372" s="37">
        <v>0</v>
      </c>
      <c r="F372" s="37">
        <v>0</v>
      </c>
      <c r="G372" s="37">
        <v>176.20150485582178</v>
      </c>
      <c r="H372" s="37">
        <v>2584.6092613527858</v>
      </c>
      <c r="I372" s="37">
        <v>0</v>
      </c>
      <c r="J372" s="38">
        <v>2584.6092613527858</v>
      </c>
    </row>
    <row r="373" spans="1:10" x14ac:dyDescent="0.25">
      <c r="A373" s="6">
        <v>9</v>
      </c>
      <c r="B373" s="36"/>
      <c r="C373" s="37">
        <v>0</v>
      </c>
      <c r="D373" s="37">
        <v>186.17437219609957</v>
      </c>
      <c r="E373" s="37">
        <v>0</v>
      </c>
      <c r="F373" s="37">
        <v>0</v>
      </c>
      <c r="G373" s="37">
        <v>186.17437219609957</v>
      </c>
      <c r="H373" s="37">
        <v>2727.8880456269685</v>
      </c>
      <c r="I373" s="37">
        <v>0</v>
      </c>
      <c r="J373" s="38">
        <v>2727.8880456269685</v>
      </c>
    </row>
    <row r="374" spans="1:10" x14ac:dyDescent="0.25">
      <c r="A374" s="6">
        <v>10</v>
      </c>
      <c r="B374" s="36">
        <v>2461.9020349000002</v>
      </c>
      <c r="C374" s="37">
        <v>25.95</v>
      </c>
      <c r="D374" s="37">
        <v>792.04073907011878</v>
      </c>
      <c r="E374" s="37">
        <v>0</v>
      </c>
      <c r="F374" s="37">
        <v>28.366999999999997</v>
      </c>
      <c r="G374" s="37">
        <v>3308.2597739701191</v>
      </c>
      <c r="H374" s="37">
        <v>11503.584275484089</v>
      </c>
      <c r="I374" s="37">
        <v>0</v>
      </c>
      <c r="J374" s="38">
        <v>11503.584275484089</v>
      </c>
    </row>
    <row r="375" spans="1:10" x14ac:dyDescent="0.25">
      <c r="A375" s="6">
        <v>11</v>
      </c>
      <c r="B375" s="36">
        <v>2953.7132469199996</v>
      </c>
      <c r="C375" s="37">
        <v>92.138000000000005</v>
      </c>
      <c r="D375" s="37">
        <v>789.34922884759726</v>
      </c>
      <c r="E375" s="37">
        <v>0</v>
      </c>
      <c r="F375" s="37">
        <v>68.34</v>
      </c>
      <c r="G375" s="37">
        <v>3903.5404757675974</v>
      </c>
      <c r="H375" s="37">
        <v>11495.48727376181</v>
      </c>
      <c r="I375" s="37">
        <v>0</v>
      </c>
      <c r="J375" s="38">
        <v>11495.48727376181</v>
      </c>
    </row>
    <row r="376" spans="1:10" x14ac:dyDescent="0.25">
      <c r="A376" s="6">
        <v>12</v>
      </c>
      <c r="B376" s="36">
        <v>3196.7598489000006</v>
      </c>
      <c r="C376" s="37">
        <v>116.95399999999999</v>
      </c>
      <c r="D376" s="37">
        <v>792.05450051911873</v>
      </c>
      <c r="E376" s="37">
        <v>0</v>
      </c>
      <c r="F376" s="37">
        <v>82.881</v>
      </c>
      <c r="G376" s="37">
        <v>4188.6493494191191</v>
      </c>
      <c r="H376" s="37">
        <v>11503.805275484088</v>
      </c>
      <c r="I376" s="37">
        <v>0</v>
      </c>
      <c r="J376" s="38">
        <v>11503.805275484088</v>
      </c>
    </row>
    <row r="377" spans="1:10" x14ac:dyDescent="0.25">
      <c r="A377" s="42" t="s">
        <v>45</v>
      </c>
      <c r="B377" s="39">
        <v>1096539.0971247377</v>
      </c>
      <c r="C377" s="40">
        <v>58459.776081000033</v>
      </c>
      <c r="D377" s="40">
        <v>235378.65092313709</v>
      </c>
      <c r="E377" s="40">
        <v>3835.7277030000009</v>
      </c>
      <c r="F377" s="40">
        <v>8493.0653559999973</v>
      </c>
      <c r="G377" s="40">
        <v>1402706.3171878748</v>
      </c>
      <c r="H377" s="40">
        <v>3606869.530452224</v>
      </c>
      <c r="I377" s="40">
        <v>5234.720800000001</v>
      </c>
      <c r="J377" s="41">
        <v>3612104.2512522237</v>
      </c>
    </row>
  </sheetData>
  <pageMargins left="0.70866141732283472" right="0.70866141732283472" top="0.74803149606299213" bottom="0.74803149606299213" header="0.31496062992125984" footer="0.31496062992125984"/>
  <pageSetup paperSize="9" scale="63" fitToHeight="0" orientation="portrait" r:id="rId2"/>
  <headerFooter>
    <oddFooter>&amp;L&amp;Z&amp;F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J31"/>
  <sheetViews>
    <sheetView tabSelected="1" workbookViewId="0">
      <selection activeCell="U18" sqref="U18"/>
    </sheetView>
  </sheetViews>
  <sheetFormatPr defaultRowHeight="15" x14ac:dyDescent="0.25"/>
  <cols>
    <col min="1" max="1" width="17.7109375" customWidth="1"/>
    <col min="2" max="2" width="25.140625" customWidth="1"/>
    <col min="3" max="3" width="16.85546875" customWidth="1"/>
    <col min="4" max="4" width="10" customWidth="1"/>
    <col min="5" max="5" width="9.28515625" customWidth="1"/>
    <col min="6" max="6" width="13.140625" customWidth="1"/>
    <col min="7" max="8" width="11" customWidth="1"/>
    <col min="9" max="9" width="17" customWidth="1"/>
    <col min="10" max="10" width="11.7109375" customWidth="1"/>
  </cols>
  <sheetData>
    <row r="2" spans="1:10" x14ac:dyDescent="0.25">
      <c r="I2" s="7"/>
    </row>
    <row r="3" spans="1:10" x14ac:dyDescent="0.25">
      <c r="A3" s="33" t="s">
        <v>41</v>
      </c>
      <c r="B3" s="32" t="s">
        <v>46</v>
      </c>
    </row>
    <row r="4" spans="1:10" x14ac:dyDescent="0.25">
      <c r="A4" s="33" t="s">
        <v>1</v>
      </c>
      <c r="B4" s="32" t="s">
        <v>88</v>
      </c>
    </row>
    <row r="5" spans="1:10" x14ac:dyDescent="0.25">
      <c r="D5" s="67"/>
      <c r="E5" s="67"/>
      <c r="F5" s="67"/>
      <c r="G5" s="67"/>
      <c r="H5" s="67"/>
    </row>
    <row r="6" spans="1:10" x14ac:dyDescent="0.25">
      <c r="A6" s="34" t="s">
        <v>44</v>
      </c>
      <c r="B6" s="35" t="s">
        <v>47</v>
      </c>
      <c r="C6" s="35" t="s">
        <v>48</v>
      </c>
      <c r="D6" s="35" t="s">
        <v>49</v>
      </c>
      <c r="E6" s="35" t="s">
        <v>50</v>
      </c>
      <c r="F6" s="35" t="s">
        <v>51</v>
      </c>
      <c r="G6" s="35" t="s">
        <v>52</v>
      </c>
      <c r="H6" s="35" t="s">
        <v>53</v>
      </c>
      <c r="I6" s="35" t="s">
        <v>54</v>
      </c>
      <c r="J6" s="35" t="s">
        <v>55</v>
      </c>
    </row>
    <row r="7" spans="1:10" x14ac:dyDescent="0.25">
      <c r="A7" s="43" t="s">
        <v>19</v>
      </c>
      <c r="B7" s="44">
        <v>110</v>
      </c>
      <c r="C7" s="44">
        <v>0</v>
      </c>
      <c r="D7" s="44">
        <v>0</v>
      </c>
      <c r="E7" s="44">
        <v>0</v>
      </c>
      <c r="F7" s="44">
        <v>3.8410000000000002</v>
      </c>
      <c r="G7" s="44">
        <v>113.84100000000001</v>
      </c>
      <c r="H7" s="44">
        <v>0</v>
      </c>
      <c r="I7" s="44">
        <v>0</v>
      </c>
      <c r="J7" s="44">
        <v>0</v>
      </c>
    </row>
    <row r="8" spans="1:10" x14ac:dyDescent="0.25">
      <c r="A8" s="43" t="s">
        <v>11</v>
      </c>
      <c r="B8" s="44">
        <v>2669.2320000000004</v>
      </c>
      <c r="C8" s="44">
        <v>236.899</v>
      </c>
      <c r="D8" s="44">
        <v>592.13403021369231</v>
      </c>
      <c r="E8" s="44">
        <v>0</v>
      </c>
      <c r="F8" s="44">
        <v>23.731999999999999</v>
      </c>
      <c r="G8" s="44">
        <v>3521.9970302136926</v>
      </c>
      <c r="H8" s="44">
        <v>9905.5510424184886</v>
      </c>
      <c r="I8" s="44">
        <v>0</v>
      </c>
      <c r="J8" s="44">
        <v>9905.5510424184886</v>
      </c>
    </row>
    <row r="9" spans="1:10" x14ac:dyDescent="0.25">
      <c r="A9" s="43" t="s">
        <v>2</v>
      </c>
      <c r="B9" s="44">
        <v>18592.407999999999</v>
      </c>
      <c r="C9" s="44">
        <v>822.54600000000005</v>
      </c>
      <c r="D9" s="44">
        <v>2866.4720715865433</v>
      </c>
      <c r="E9" s="44">
        <v>0</v>
      </c>
      <c r="F9" s="44">
        <v>213.33600000000001</v>
      </c>
      <c r="G9" s="44">
        <v>22494.762071586545</v>
      </c>
      <c r="H9" s="44">
        <v>47951.956766478317</v>
      </c>
      <c r="I9" s="44">
        <v>0</v>
      </c>
      <c r="J9" s="44">
        <v>47951.956766478317</v>
      </c>
    </row>
    <row r="10" spans="1:10" x14ac:dyDescent="0.25">
      <c r="A10" s="43" t="s">
        <v>25</v>
      </c>
      <c r="B10" s="44">
        <v>11634.659</v>
      </c>
      <c r="C10" s="44">
        <v>0</v>
      </c>
      <c r="D10" s="44">
        <v>217.33090574084196</v>
      </c>
      <c r="E10" s="44">
        <v>2131.4200000000005</v>
      </c>
      <c r="F10" s="44">
        <v>1323.9580000000001</v>
      </c>
      <c r="G10" s="44">
        <v>15307.367905740843</v>
      </c>
      <c r="H10" s="44">
        <v>0</v>
      </c>
      <c r="I10" s="44">
        <v>3215.3320000000003</v>
      </c>
      <c r="J10" s="44">
        <v>3215.3320000000003</v>
      </c>
    </row>
    <row r="11" spans="1:10" x14ac:dyDescent="0.25">
      <c r="A11" s="43" t="s">
        <v>9</v>
      </c>
      <c r="B11" s="44">
        <v>18276.511999999999</v>
      </c>
      <c r="C11" s="44">
        <v>226.63000000000002</v>
      </c>
      <c r="D11" s="44">
        <v>2477.8498401699117</v>
      </c>
      <c r="E11" s="44">
        <v>0</v>
      </c>
      <c r="F11" s="44">
        <v>202.976</v>
      </c>
      <c r="G11" s="44">
        <v>21183.967840169909</v>
      </c>
      <c r="H11" s="44">
        <v>41450.865538658232</v>
      </c>
      <c r="I11" s="44">
        <v>0</v>
      </c>
      <c r="J11" s="44">
        <v>41450.865538658232</v>
      </c>
    </row>
    <row r="12" spans="1:10" x14ac:dyDescent="0.25">
      <c r="A12" s="43" t="s">
        <v>17</v>
      </c>
      <c r="B12" s="44">
        <v>294.16700000000003</v>
      </c>
      <c r="C12" s="44">
        <v>0</v>
      </c>
      <c r="D12" s="44">
        <v>0</v>
      </c>
      <c r="E12" s="44">
        <v>0</v>
      </c>
      <c r="F12" s="44">
        <v>0.92999999999999994</v>
      </c>
      <c r="G12" s="44">
        <v>295.09699999999998</v>
      </c>
      <c r="H12" s="44">
        <v>0</v>
      </c>
      <c r="I12" s="44">
        <v>0</v>
      </c>
      <c r="J12" s="44">
        <v>0</v>
      </c>
    </row>
    <row r="13" spans="1:10" x14ac:dyDescent="0.25">
      <c r="A13" s="43" t="s">
        <v>20</v>
      </c>
      <c r="B13" s="44">
        <v>307.20699999999999</v>
      </c>
      <c r="C13" s="44">
        <v>0</v>
      </c>
      <c r="D13" s="44">
        <v>0</v>
      </c>
      <c r="E13" s="44">
        <v>0</v>
      </c>
      <c r="F13" s="44">
        <v>0.81800000000000006</v>
      </c>
      <c r="G13" s="44">
        <v>308.02500000000003</v>
      </c>
      <c r="H13" s="44">
        <v>0</v>
      </c>
      <c r="I13" s="44">
        <v>0</v>
      </c>
      <c r="J13" s="44">
        <v>0</v>
      </c>
    </row>
    <row r="14" spans="1:10" x14ac:dyDescent="0.25">
      <c r="A14" s="43" t="s">
        <v>4</v>
      </c>
      <c r="B14" s="44">
        <v>43263.954000000005</v>
      </c>
      <c r="C14" s="44">
        <v>4896.7498699999996</v>
      </c>
      <c r="D14" s="44">
        <v>3521.3103910825589</v>
      </c>
      <c r="E14" s="44">
        <v>0</v>
      </c>
      <c r="F14" s="44">
        <v>844.17736600000012</v>
      </c>
      <c r="G14" s="44">
        <v>52526.191627082568</v>
      </c>
      <c r="H14" s="44">
        <v>58906.460421602569</v>
      </c>
      <c r="I14" s="44">
        <v>0</v>
      </c>
      <c r="J14" s="44">
        <v>58906.460421602569</v>
      </c>
    </row>
    <row r="15" spans="1:10" x14ac:dyDescent="0.25">
      <c r="A15" s="43" t="s">
        <v>6</v>
      </c>
      <c r="B15" s="44">
        <v>5852.4220000000005</v>
      </c>
      <c r="C15" s="44">
        <v>643.327</v>
      </c>
      <c r="D15" s="44">
        <v>646.66061694915231</v>
      </c>
      <c r="E15" s="44">
        <v>0</v>
      </c>
      <c r="F15" s="44">
        <v>187.27426699999998</v>
      </c>
      <c r="G15" s="44">
        <v>7329.6838839491538</v>
      </c>
      <c r="H15" s="44">
        <v>10817.702448210917</v>
      </c>
      <c r="I15" s="44">
        <v>0</v>
      </c>
      <c r="J15" s="44">
        <v>10817.702448210917</v>
      </c>
    </row>
    <row r="16" spans="1:10" x14ac:dyDescent="0.25">
      <c r="A16" s="43" t="s">
        <v>16</v>
      </c>
      <c r="B16" s="44">
        <v>6774.6897950000011</v>
      </c>
      <c r="C16" s="44">
        <v>543.15081999999995</v>
      </c>
      <c r="D16" s="44">
        <v>1685.6792471172516</v>
      </c>
      <c r="E16" s="44">
        <v>0</v>
      </c>
      <c r="F16" s="44">
        <v>148.03500000000005</v>
      </c>
      <c r="G16" s="44">
        <v>9151.5548621172566</v>
      </c>
      <c r="H16" s="44">
        <v>27070.922081890665</v>
      </c>
      <c r="I16" s="44">
        <v>0</v>
      </c>
      <c r="J16" s="44">
        <v>27070.922081890665</v>
      </c>
    </row>
    <row r="17" spans="1:10" x14ac:dyDescent="0.25">
      <c r="A17" s="43" t="s">
        <v>28</v>
      </c>
      <c r="B17" s="44">
        <v>3415.3630000000003</v>
      </c>
      <c r="C17" s="44">
        <v>128.15</v>
      </c>
      <c r="D17" s="44">
        <v>196.56231231801144</v>
      </c>
      <c r="E17" s="44">
        <v>0</v>
      </c>
      <c r="F17" s="44">
        <v>42.036000000000001</v>
      </c>
      <c r="G17" s="44">
        <v>3782.1113123180121</v>
      </c>
      <c r="H17" s="44">
        <v>3156.6640273332059</v>
      </c>
      <c r="I17" s="44">
        <v>0</v>
      </c>
      <c r="J17" s="44">
        <v>3156.6640273332059</v>
      </c>
    </row>
    <row r="18" spans="1:10" x14ac:dyDescent="0.25">
      <c r="A18" s="43" t="s">
        <v>12</v>
      </c>
      <c r="B18" s="44">
        <v>2767.0360000000001</v>
      </c>
      <c r="C18" s="44">
        <v>216.358</v>
      </c>
      <c r="D18" s="44">
        <v>245.97549481003585</v>
      </c>
      <c r="E18" s="44">
        <v>0</v>
      </c>
      <c r="F18" s="44">
        <v>71.832000000000022</v>
      </c>
      <c r="G18" s="44">
        <v>3301.2014948100359</v>
      </c>
      <c r="H18" s="44">
        <v>3950.2078853046596</v>
      </c>
      <c r="I18" s="44">
        <v>0</v>
      </c>
      <c r="J18" s="44">
        <v>3950.2078853046596</v>
      </c>
    </row>
    <row r="19" spans="1:10" x14ac:dyDescent="0.25">
      <c r="A19" s="43" t="s">
        <v>36</v>
      </c>
      <c r="B19" s="44">
        <v>426.59499999999997</v>
      </c>
      <c r="C19" s="44">
        <v>0</v>
      </c>
      <c r="D19" s="44">
        <v>356.94290141096775</v>
      </c>
      <c r="E19" s="44">
        <v>0</v>
      </c>
      <c r="F19" s="44">
        <v>0</v>
      </c>
      <c r="G19" s="44">
        <v>783.53790141096783</v>
      </c>
      <c r="H19" s="44">
        <v>5732.2729032258057</v>
      </c>
      <c r="I19" s="44">
        <v>0</v>
      </c>
      <c r="J19" s="44">
        <v>5732.2729032258057</v>
      </c>
    </row>
    <row r="20" spans="1:10" x14ac:dyDescent="0.25">
      <c r="A20" s="43" t="s">
        <v>40</v>
      </c>
      <c r="B20" s="44">
        <v>3612.241</v>
      </c>
      <c r="C20" s="44">
        <v>19.635999999999999</v>
      </c>
      <c r="D20" s="44">
        <v>0</v>
      </c>
      <c r="E20" s="44">
        <v>0</v>
      </c>
      <c r="F20" s="44">
        <v>18.966999999999999</v>
      </c>
      <c r="G20" s="44">
        <v>3650.8440000000001</v>
      </c>
      <c r="H20" s="44">
        <v>0</v>
      </c>
      <c r="I20" s="44">
        <v>0</v>
      </c>
      <c r="J20" s="44">
        <v>0</v>
      </c>
    </row>
    <row r="21" spans="1:10" x14ac:dyDescent="0.25">
      <c r="A21" s="43" t="s">
        <v>23</v>
      </c>
      <c r="B21" s="44">
        <v>858.41599999999994</v>
      </c>
      <c r="C21" s="44">
        <v>112.14299999999999</v>
      </c>
      <c r="D21" s="44">
        <v>0</v>
      </c>
      <c r="E21" s="44">
        <v>0</v>
      </c>
      <c r="F21" s="44">
        <v>14.568</v>
      </c>
      <c r="G21" s="44">
        <v>985.12700000000018</v>
      </c>
      <c r="H21" s="44">
        <v>0</v>
      </c>
      <c r="I21" s="44">
        <v>0</v>
      </c>
      <c r="J21" s="44">
        <v>0</v>
      </c>
    </row>
    <row r="22" spans="1:10" x14ac:dyDescent="0.25">
      <c r="A22" s="43" t="s">
        <v>18</v>
      </c>
      <c r="B22" s="44">
        <v>3026.5859999999998</v>
      </c>
      <c r="C22" s="44">
        <v>35.863</v>
      </c>
      <c r="D22" s="44">
        <v>132.32179522689998</v>
      </c>
      <c r="E22" s="44">
        <v>0</v>
      </c>
      <c r="F22" s="44">
        <v>116.842</v>
      </c>
      <c r="G22" s="44">
        <v>3311.6127952268998</v>
      </c>
      <c r="H22" s="44">
        <v>2125.0027337342813</v>
      </c>
      <c r="I22" s="44">
        <v>0</v>
      </c>
      <c r="J22" s="44">
        <v>2125.0027337342813</v>
      </c>
    </row>
    <row r="23" spans="1:10" x14ac:dyDescent="0.25">
      <c r="A23" s="43" t="s">
        <v>42</v>
      </c>
      <c r="B23" s="44"/>
      <c r="C23" s="44"/>
      <c r="D23" s="44">
        <v>21.971</v>
      </c>
      <c r="E23" s="44">
        <v>0</v>
      </c>
      <c r="F23" s="44"/>
      <c r="G23" s="44">
        <v>21.971</v>
      </c>
      <c r="H23" s="44">
        <v>352.84009699850651</v>
      </c>
      <c r="I23" s="44">
        <v>0</v>
      </c>
      <c r="J23" s="44">
        <v>352.84009699850651</v>
      </c>
    </row>
    <row r="24" spans="1:10" x14ac:dyDescent="0.25">
      <c r="A24" s="43" t="s">
        <v>15</v>
      </c>
      <c r="B24" s="44">
        <v>3007.1789029999995</v>
      </c>
      <c r="C24" s="44">
        <v>109.83738700000001</v>
      </c>
      <c r="D24" s="44">
        <v>0</v>
      </c>
      <c r="E24" s="44">
        <v>0</v>
      </c>
      <c r="F24" s="44">
        <v>107.054</v>
      </c>
      <c r="G24" s="44">
        <v>3224.0702899999997</v>
      </c>
      <c r="H24" s="44">
        <v>0</v>
      </c>
      <c r="I24" s="44">
        <v>0</v>
      </c>
      <c r="J24" s="44">
        <v>0</v>
      </c>
    </row>
    <row r="25" spans="1:10" x14ac:dyDescent="0.25">
      <c r="A25" s="43" t="s">
        <v>8</v>
      </c>
      <c r="B25" s="44">
        <v>3472.1350000000002</v>
      </c>
      <c r="C25" s="44">
        <v>114.42099999999999</v>
      </c>
      <c r="D25" s="44">
        <v>277.4022970941619</v>
      </c>
      <c r="E25" s="44">
        <v>0</v>
      </c>
      <c r="F25" s="44">
        <v>85.638000000000005</v>
      </c>
      <c r="G25" s="44">
        <v>3949.5962970941619</v>
      </c>
      <c r="H25" s="44">
        <v>4454.9020715630877</v>
      </c>
      <c r="I25" s="44">
        <v>0</v>
      </c>
      <c r="J25" s="44">
        <v>4454.9020715630877</v>
      </c>
    </row>
    <row r="26" spans="1:10" x14ac:dyDescent="0.25">
      <c r="A26" s="43" t="s">
        <v>32</v>
      </c>
      <c r="B26" s="44">
        <v>319.94299999999993</v>
      </c>
      <c r="C26" s="44">
        <v>0</v>
      </c>
      <c r="D26" s="44">
        <v>0</v>
      </c>
      <c r="E26" s="44">
        <v>0</v>
      </c>
      <c r="F26" s="44">
        <v>31.994300000000003</v>
      </c>
      <c r="G26" s="44">
        <v>351.93730000000005</v>
      </c>
      <c r="H26" s="44">
        <v>0</v>
      </c>
      <c r="I26" s="44">
        <v>0</v>
      </c>
      <c r="J26" s="44">
        <v>0</v>
      </c>
    </row>
    <row r="27" spans="1:10" x14ac:dyDescent="0.25">
      <c r="A27" s="43" t="s">
        <v>37</v>
      </c>
      <c r="B27" s="44">
        <v>1077.097</v>
      </c>
      <c r="C27" s="44">
        <v>26.065000000000001</v>
      </c>
      <c r="D27" s="44">
        <v>553.13552699999991</v>
      </c>
      <c r="E27" s="44">
        <v>0</v>
      </c>
      <c r="F27" s="44">
        <v>0</v>
      </c>
      <c r="G27" s="44">
        <v>1656.2975270000002</v>
      </c>
      <c r="H27" s="44">
        <v>8883</v>
      </c>
      <c r="I27" s="44">
        <v>0</v>
      </c>
      <c r="J27" s="44">
        <v>8883</v>
      </c>
    </row>
    <row r="28" spans="1:10" x14ac:dyDescent="0.25">
      <c r="A28" s="43" t="s">
        <v>22</v>
      </c>
      <c r="B28" s="44">
        <v>3.1609999999999996</v>
      </c>
      <c r="C28" s="44">
        <v>0</v>
      </c>
      <c r="D28" s="44">
        <v>0</v>
      </c>
      <c r="E28" s="44">
        <v>0</v>
      </c>
      <c r="F28" s="44">
        <v>9.5000000000000001E-2</v>
      </c>
      <c r="G28" s="44">
        <v>3.2559999999999998</v>
      </c>
      <c r="H28" s="44">
        <v>0</v>
      </c>
      <c r="I28" s="44">
        <v>0</v>
      </c>
      <c r="J28" s="44">
        <v>0</v>
      </c>
    </row>
    <row r="29" spans="1:10" x14ac:dyDescent="0.25">
      <c r="A29" s="43" t="s">
        <v>31</v>
      </c>
      <c r="B29" s="36">
        <v>1559.23</v>
      </c>
      <c r="C29" s="37">
        <v>0</v>
      </c>
      <c r="D29" s="37">
        <v>2946.1549591567505</v>
      </c>
      <c r="E29" s="37">
        <v>0</v>
      </c>
      <c r="F29" s="37">
        <v>80.484999999999999</v>
      </c>
      <c r="G29" s="37">
        <v>4585.8699591567502</v>
      </c>
      <c r="H29" s="37">
        <v>43808.344250000002</v>
      </c>
      <c r="I29" s="37">
        <v>0</v>
      </c>
      <c r="J29" s="38">
        <v>43808.344250000002</v>
      </c>
    </row>
    <row r="30" spans="1:10" x14ac:dyDescent="0.25">
      <c r="A30" s="43" t="s">
        <v>21</v>
      </c>
      <c r="B30" s="36">
        <v>3063.085</v>
      </c>
      <c r="C30" s="37">
        <v>0</v>
      </c>
      <c r="D30" s="37">
        <v>271.0329031178423</v>
      </c>
      <c r="E30" s="37">
        <v>0</v>
      </c>
      <c r="F30" s="37">
        <v>208.428</v>
      </c>
      <c r="G30" s="37">
        <v>3542.5459031178416</v>
      </c>
      <c r="H30" s="37">
        <v>4352.6137101582217</v>
      </c>
      <c r="I30" s="37">
        <v>0</v>
      </c>
      <c r="J30" s="38">
        <v>4352.6137101582217</v>
      </c>
    </row>
    <row r="31" spans="1:10" x14ac:dyDescent="0.25">
      <c r="A31" s="42" t="s">
        <v>45</v>
      </c>
      <c r="B31" s="39">
        <v>134383.31769799997</v>
      </c>
      <c r="C31" s="40">
        <v>8131.7760770000004</v>
      </c>
      <c r="D31" s="40">
        <v>17008.936292994622</v>
      </c>
      <c r="E31" s="40">
        <v>2131.4200000000005</v>
      </c>
      <c r="F31" s="40">
        <v>3727.0169329999999</v>
      </c>
      <c r="G31" s="40">
        <v>165382.4670009946</v>
      </c>
      <c r="H31" s="40">
        <v>272919.30597757694</v>
      </c>
      <c r="I31" s="40">
        <v>3215.3320000000003</v>
      </c>
      <c r="J31" s="41">
        <v>276134.63797757693</v>
      </c>
    </row>
  </sheetData>
  <pageMargins left="0.7" right="0.7" top="0.75" bottom="0.75" header="0.3" footer="0.3"/>
  <pageSetup paperSize="9" scale="91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L409"/>
  <sheetViews>
    <sheetView workbookViewId="0">
      <selection activeCell="F1" sqref="F1"/>
    </sheetView>
  </sheetViews>
  <sheetFormatPr defaultRowHeight="15" x14ac:dyDescent="0.25"/>
  <cols>
    <col min="1" max="1" width="14" customWidth="1"/>
    <col min="2" max="2" width="43.5703125" bestFit="1" customWidth="1"/>
    <col min="3" max="3" width="8.140625" bestFit="1" customWidth="1"/>
    <col min="4" max="4" width="18.7109375" bestFit="1" customWidth="1"/>
    <col min="5" max="5" width="18.85546875" bestFit="1" customWidth="1"/>
    <col min="6" max="6" width="16.85546875" bestFit="1" customWidth="1"/>
    <col min="7" max="7" width="6.140625" customWidth="1"/>
    <col min="8" max="8" width="12" hidden="1" customWidth="1"/>
    <col min="9" max="9" width="9.140625" style="54" hidden="1" customWidth="1"/>
    <col min="10" max="10" width="9.140625" hidden="1" customWidth="1"/>
    <col min="11" max="11" width="9.140625" style="54" hidden="1" customWidth="1"/>
    <col min="12" max="12" width="9.140625" hidden="1" customWidth="1"/>
    <col min="13" max="13" width="9.140625" style="32" hidden="1" customWidth="1"/>
    <col min="14" max="16" width="9.140625" hidden="1" customWidth="1"/>
    <col min="17" max="18" width="9.140625" style="32" hidden="1" customWidth="1"/>
    <col min="19" max="38" width="9.140625" hidden="1" customWidth="1"/>
  </cols>
  <sheetData>
    <row r="1" spans="1:38" s="32" customFormat="1" x14ac:dyDescent="0.25">
      <c r="F1" s="32" t="s">
        <v>98</v>
      </c>
      <c r="I1" s="54"/>
      <c r="K1" s="54"/>
    </row>
    <row r="2" spans="1:38" s="32" customFormat="1" x14ac:dyDescent="0.25">
      <c r="I2" s="54"/>
      <c r="K2" s="54"/>
    </row>
    <row r="3" spans="1:38" ht="19.5" x14ac:dyDescent="0.3">
      <c r="A3" s="10" t="s">
        <v>56</v>
      </c>
      <c r="E3" s="11"/>
    </row>
    <row r="4" spans="1:38" x14ac:dyDescent="0.25">
      <c r="A4" s="12"/>
      <c r="B4" s="12"/>
      <c r="C4" s="12"/>
      <c r="D4" s="12"/>
      <c r="E4" s="12"/>
      <c r="F4" s="12"/>
      <c r="X4" s="53" t="s">
        <v>6</v>
      </c>
      <c r="Y4" s="32">
        <v>4782.0307770000009</v>
      </c>
      <c r="Z4" s="32">
        <v>79996.5</v>
      </c>
      <c r="AA4" s="32">
        <v>4425.3865515483876</v>
      </c>
      <c r="AB4" s="32">
        <v>74030.354838709682</v>
      </c>
      <c r="AC4" s="53" t="s">
        <v>6</v>
      </c>
      <c r="AD4" s="32">
        <v>333.46316714471965</v>
      </c>
      <c r="AE4" s="32">
        <v>5578.3593821258601</v>
      </c>
      <c r="AF4" s="32">
        <v>313.19744980443284</v>
      </c>
      <c r="AG4" s="32">
        <v>5239.3430660850618</v>
      </c>
      <c r="AH4" s="53" t="s">
        <v>6</v>
      </c>
      <c r="AI4" s="32">
        <v>268.76764291209935</v>
      </c>
      <c r="AJ4" s="32">
        <v>4418.6409576362557</v>
      </c>
      <c r="AK4" s="32">
        <v>252.41105488268826</v>
      </c>
      <c r="AL4" s="32">
        <v>4149.725984009925</v>
      </c>
    </row>
    <row r="5" spans="1:38" x14ac:dyDescent="0.25">
      <c r="A5" s="9" t="s">
        <v>19</v>
      </c>
    </row>
    <row r="6" spans="1:38" x14ac:dyDescent="0.25">
      <c r="A6" s="56" t="s">
        <v>57</v>
      </c>
      <c r="B6" s="56" t="s">
        <v>58</v>
      </c>
      <c r="C6" s="56" t="s">
        <v>59</v>
      </c>
      <c r="D6" s="57" t="s">
        <v>60</v>
      </c>
      <c r="E6" s="57"/>
      <c r="F6" s="57"/>
    </row>
    <row r="7" spans="1:38" x14ac:dyDescent="0.25">
      <c r="A7" s="56"/>
      <c r="B7" s="56"/>
      <c r="C7" s="56"/>
      <c r="D7" s="13" t="s">
        <v>85</v>
      </c>
      <c r="E7" s="13" t="s">
        <v>86</v>
      </c>
      <c r="F7" s="14" t="s">
        <v>87</v>
      </c>
      <c r="I7" s="54" t="s">
        <v>92</v>
      </c>
      <c r="K7" s="54" t="s">
        <v>92</v>
      </c>
      <c r="N7" t="s">
        <v>95</v>
      </c>
      <c r="P7" t="s">
        <v>95</v>
      </c>
      <c r="Q7"/>
      <c r="S7" t="s">
        <v>94</v>
      </c>
      <c r="U7" t="s">
        <v>94</v>
      </c>
    </row>
    <row r="8" spans="1:38" x14ac:dyDescent="0.25">
      <c r="A8" s="58">
        <v>1</v>
      </c>
      <c r="B8" s="58" t="s">
        <v>61</v>
      </c>
      <c r="C8" s="15" t="s">
        <v>62</v>
      </c>
      <c r="D8" s="16">
        <f>D10+D12+D14</f>
        <v>4906.9902306285412</v>
      </c>
      <c r="E8" s="16">
        <f t="shared" ref="E8" si="0">E10+E12+E14</f>
        <v>4537.6470416528164</v>
      </c>
      <c r="F8" s="16">
        <f>F10+F12+F14</f>
        <v>9444.6372722813576</v>
      </c>
      <c r="I8" s="54" t="s">
        <v>89</v>
      </c>
      <c r="K8" s="54" t="s">
        <v>93</v>
      </c>
      <c r="N8" t="s">
        <v>89</v>
      </c>
      <c r="P8" t="s">
        <v>93</v>
      </c>
      <c r="Q8"/>
      <c r="S8" t="s">
        <v>89</v>
      </c>
      <c r="U8" t="s">
        <v>93</v>
      </c>
    </row>
    <row r="9" spans="1:38" x14ac:dyDescent="0.25">
      <c r="A9" s="58"/>
      <c r="B9" s="58"/>
      <c r="C9" s="15" t="s">
        <v>43</v>
      </c>
      <c r="D9" s="16">
        <f t="shared" ref="D9:F9" si="1">D11+D13+D15</f>
        <v>445.73259600000006</v>
      </c>
      <c r="E9" s="16">
        <f t="shared" si="1"/>
        <v>412.18283070967743</v>
      </c>
      <c r="F9" s="16">
        <f t="shared" si="1"/>
        <v>857.91542670967749</v>
      </c>
      <c r="I9" s="54" t="s">
        <v>90</v>
      </c>
      <c r="J9" t="s">
        <v>91</v>
      </c>
      <c r="K9" s="54" t="s">
        <v>90</v>
      </c>
      <c r="L9" t="s">
        <v>91</v>
      </c>
      <c r="N9" t="s">
        <v>90</v>
      </c>
      <c r="O9" t="s">
        <v>91</v>
      </c>
      <c r="P9" t="s">
        <v>90</v>
      </c>
      <c r="Q9" t="s">
        <v>91</v>
      </c>
      <c r="S9" t="s">
        <v>90</v>
      </c>
      <c r="T9" t="s">
        <v>91</v>
      </c>
      <c r="U9" t="s">
        <v>90</v>
      </c>
      <c r="V9" t="s">
        <v>91</v>
      </c>
    </row>
    <row r="10" spans="1:38" x14ac:dyDescent="0.25">
      <c r="A10" s="60" t="s">
        <v>63</v>
      </c>
      <c r="B10" s="58" t="s">
        <v>64</v>
      </c>
      <c r="C10" s="15" t="s">
        <v>62</v>
      </c>
      <c r="D10" s="16">
        <v>4906.9902306285412</v>
      </c>
      <c r="E10" s="16">
        <v>4537.6470416528164</v>
      </c>
      <c r="F10" s="16">
        <f>D10+E10</f>
        <v>9444.6372722813576</v>
      </c>
      <c r="H10" s="53" t="s">
        <v>19</v>
      </c>
      <c r="I10" s="54">
        <v>445.73259600000006</v>
      </c>
      <c r="J10" s="1">
        <v>4906.9902306285412</v>
      </c>
      <c r="K10" s="54">
        <v>412.18283070967743</v>
      </c>
      <c r="L10" s="1">
        <v>4537.6470416528164</v>
      </c>
      <c r="M10" s="53" t="s">
        <v>19</v>
      </c>
      <c r="N10">
        <v>0</v>
      </c>
      <c r="O10">
        <v>0</v>
      </c>
      <c r="P10">
        <v>0</v>
      </c>
      <c r="Q10" s="32">
        <v>0</v>
      </c>
    </row>
    <row r="11" spans="1:38" x14ac:dyDescent="0.25">
      <c r="A11" s="61"/>
      <c r="B11" s="58"/>
      <c r="C11" s="15" t="s">
        <v>43</v>
      </c>
      <c r="D11" s="16">
        <v>445.73259600000006</v>
      </c>
      <c r="E11" s="16">
        <v>412.18283070967743</v>
      </c>
      <c r="F11" s="16">
        <f>D11+E11</f>
        <v>857.91542670967749</v>
      </c>
    </row>
    <row r="12" spans="1:38" x14ac:dyDescent="0.25">
      <c r="A12" s="60" t="s">
        <v>65</v>
      </c>
      <c r="B12" s="58" t="s">
        <v>66</v>
      </c>
      <c r="C12" s="15" t="s">
        <v>62</v>
      </c>
      <c r="D12" s="16"/>
      <c r="E12" s="16"/>
      <c r="F12" s="16">
        <f t="shared" ref="F12:F15" si="2">D12+E12</f>
        <v>0</v>
      </c>
    </row>
    <row r="13" spans="1:38" x14ac:dyDescent="0.25">
      <c r="A13" s="61"/>
      <c r="B13" s="58"/>
      <c r="C13" s="15" t="s">
        <v>43</v>
      </c>
      <c r="D13" s="16"/>
      <c r="E13" s="16"/>
      <c r="F13" s="16">
        <f t="shared" si="2"/>
        <v>0</v>
      </c>
      <c r="X13" s="32"/>
      <c r="Y13" s="32" t="s">
        <v>92</v>
      </c>
      <c r="Z13" s="32"/>
      <c r="AA13" s="32" t="s">
        <v>92</v>
      </c>
      <c r="AB13" s="32"/>
      <c r="AC13" s="32"/>
      <c r="AD13" s="32" t="s">
        <v>95</v>
      </c>
      <c r="AE13" s="32"/>
      <c r="AF13" s="32" t="s">
        <v>95</v>
      </c>
      <c r="AG13" s="32"/>
      <c r="AH13" s="32"/>
      <c r="AI13" s="32" t="s">
        <v>94</v>
      </c>
      <c r="AJ13" s="32"/>
      <c r="AK13" s="32" t="s">
        <v>94</v>
      </c>
      <c r="AL13" s="32"/>
    </row>
    <row r="14" spans="1:38" x14ac:dyDescent="0.25">
      <c r="A14" s="60" t="s">
        <v>67</v>
      </c>
      <c r="B14" s="58" t="s">
        <v>68</v>
      </c>
      <c r="C14" s="15" t="s">
        <v>62</v>
      </c>
      <c r="D14" s="17"/>
      <c r="E14" s="17"/>
      <c r="F14" s="17">
        <f t="shared" si="2"/>
        <v>0</v>
      </c>
      <c r="X14" s="32"/>
      <c r="Y14" s="32" t="s">
        <v>89</v>
      </c>
      <c r="Z14" s="32"/>
      <c r="AA14" s="32" t="s">
        <v>93</v>
      </c>
      <c r="AB14" s="32"/>
      <c r="AC14" s="32"/>
      <c r="AD14" s="32" t="s">
        <v>89</v>
      </c>
      <c r="AE14" s="32"/>
      <c r="AF14" s="32" t="s">
        <v>93</v>
      </c>
      <c r="AG14" s="32"/>
      <c r="AH14" s="32"/>
      <c r="AI14" s="32" t="s">
        <v>89</v>
      </c>
      <c r="AJ14" s="32"/>
      <c r="AK14" s="32" t="s">
        <v>93</v>
      </c>
      <c r="AL14" s="32"/>
    </row>
    <row r="15" spans="1:38" x14ac:dyDescent="0.25">
      <c r="A15" s="61"/>
      <c r="B15" s="58"/>
      <c r="C15" s="15" t="s">
        <v>43</v>
      </c>
      <c r="D15" s="13"/>
      <c r="E15" s="13"/>
      <c r="F15" s="13">
        <f t="shared" si="2"/>
        <v>0</v>
      </c>
      <c r="X15" s="32"/>
      <c r="Y15" s="32" t="s">
        <v>90</v>
      </c>
      <c r="Z15" s="32" t="s">
        <v>91</v>
      </c>
      <c r="AA15" s="32" t="s">
        <v>90</v>
      </c>
      <c r="AB15" s="32" t="s">
        <v>91</v>
      </c>
      <c r="AC15" s="32"/>
      <c r="AD15" s="32" t="s">
        <v>90</v>
      </c>
      <c r="AE15" s="32" t="s">
        <v>91</v>
      </c>
      <c r="AF15" s="32" t="s">
        <v>90</v>
      </c>
      <c r="AG15" s="32" t="s">
        <v>91</v>
      </c>
      <c r="AH15" s="32"/>
      <c r="AI15" s="32" t="s">
        <v>90</v>
      </c>
      <c r="AJ15" s="32" t="s">
        <v>91</v>
      </c>
      <c r="AK15" s="32" t="s">
        <v>90</v>
      </c>
      <c r="AL15" s="32" t="s">
        <v>91</v>
      </c>
    </row>
    <row r="16" spans="1:38" x14ac:dyDescent="0.25">
      <c r="X16" s="53" t="s">
        <v>19</v>
      </c>
      <c r="Y16" s="53">
        <v>445.73259600000006</v>
      </c>
      <c r="Z16" s="53">
        <v>4906.9902306285412</v>
      </c>
      <c r="AA16" s="32">
        <v>412.18283070967743</v>
      </c>
      <c r="AB16" s="32">
        <v>4537.6470416528164</v>
      </c>
      <c r="AC16" s="53" t="s">
        <v>19</v>
      </c>
      <c r="AD16" s="32">
        <v>0</v>
      </c>
      <c r="AE16" s="32">
        <v>0</v>
      </c>
      <c r="AF16" s="32">
        <v>0</v>
      </c>
      <c r="AG16" s="32">
        <v>0</v>
      </c>
      <c r="AH16" s="53" t="s">
        <v>11</v>
      </c>
      <c r="AI16" s="32">
        <v>41.282157402868322</v>
      </c>
      <c r="AJ16" s="32">
        <v>690.59114394707615</v>
      </c>
      <c r="AK16" s="32">
        <v>32.04020360886571</v>
      </c>
      <c r="AL16" s="32">
        <v>535.98654369275846</v>
      </c>
    </row>
    <row r="17" spans="1:38" x14ac:dyDescent="0.25">
      <c r="I17" s="54" t="s">
        <v>92</v>
      </c>
      <c r="K17" s="54" t="s">
        <v>92</v>
      </c>
      <c r="N17" t="s">
        <v>95</v>
      </c>
      <c r="P17" t="s">
        <v>95</v>
      </c>
      <c r="S17" t="s">
        <v>94</v>
      </c>
      <c r="U17" t="s">
        <v>94</v>
      </c>
      <c r="X17" s="53" t="s">
        <v>11</v>
      </c>
      <c r="Y17" s="32">
        <v>3362.4169120000001</v>
      </c>
      <c r="Z17" s="32">
        <v>51921.2</v>
      </c>
      <c r="AA17" s="32">
        <v>2449.1260600000005</v>
      </c>
      <c r="AB17" s="32">
        <v>37818.5</v>
      </c>
      <c r="AC17" s="53" t="s">
        <v>11</v>
      </c>
      <c r="AD17" s="32">
        <v>337.27373946276913</v>
      </c>
      <c r="AE17" s="32">
        <v>5642.1047787274447</v>
      </c>
      <c r="AF17" s="32">
        <v>254.86029075092307</v>
      </c>
      <c r="AG17" s="32">
        <v>4263.4462636910403</v>
      </c>
      <c r="AH17" s="53" t="s">
        <v>29</v>
      </c>
      <c r="AI17" s="32">
        <v>0.12977903999999998</v>
      </c>
      <c r="AJ17" s="32">
        <v>2.004</v>
      </c>
      <c r="AK17" s="32">
        <v>0.14299007999999999</v>
      </c>
      <c r="AL17" s="32">
        <v>2.2079999999999997</v>
      </c>
    </row>
    <row r="18" spans="1:38" x14ac:dyDescent="0.25">
      <c r="A18" s="9" t="s">
        <v>11</v>
      </c>
      <c r="I18" s="54" t="s">
        <v>89</v>
      </c>
      <c r="K18" s="54" t="s">
        <v>93</v>
      </c>
      <c r="N18" t="s">
        <v>89</v>
      </c>
      <c r="P18" t="s">
        <v>93</v>
      </c>
      <c r="S18" t="s">
        <v>89</v>
      </c>
      <c r="U18" t="s">
        <v>93</v>
      </c>
      <c r="X18" s="53" t="s">
        <v>29</v>
      </c>
      <c r="Y18" s="32">
        <v>314.51744320853334</v>
      </c>
      <c r="Z18" s="32">
        <v>4856.6621866666674</v>
      </c>
      <c r="AA18" s="32">
        <v>338.42251787520001</v>
      </c>
      <c r="AB18" s="32">
        <v>5225.7955199999997</v>
      </c>
      <c r="AC18" s="53" t="s">
        <v>2</v>
      </c>
      <c r="AD18" s="32">
        <v>1372.4050870497706</v>
      </c>
      <c r="AE18" s="32">
        <v>22958.364064534973</v>
      </c>
      <c r="AF18" s="32">
        <v>1494.0669845367706</v>
      </c>
      <c r="AG18" s="32">
        <v>24993.592701943377</v>
      </c>
      <c r="AH18" s="53" t="s">
        <v>2</v>
      </c>
      <c r="AI18" s="32">
        <v>763.83652237472234</v>
      </c>
      <c r="AJ18" s="32">
        <v>12777.886887729972</v>
      </c>
      <c r="AK18" s="32">
        <v>815.43933532722554</v>
      </c>
      <c r="AL18" s="32">
        <v>13641.127761504657</v>
      </c>
    </row>
    <row r="19" spans="1:38" x14ac:dyDescent="0.25">
      <c r="A19" s="59" t="s">
        <v>57</v>
      </c>
      <c r="B19" s="56" t="s">
        <v>58</v>
      </c>
      <c r="C19" s="56" t="s">
        <v>59</v>
      </c>
      <c r="D19" s="57" t="s">
        <v>60</v>
      </c>
      <c r="E19" s="57"/>
      <c r="F19" s="57"/>
      <c r="I19" s="54" t="s">
        <v>90</v>
      </c>
      <c r="J19" t="s">
        <v>91</v>
      </c>
      <c r="K19" s="54" t="s">
        <v>90</v>
      </c>
      <c r="L19" t="s">
        <v>91</v>
      </c>
      <c r="N19" t="s">
        <v>90</v>
      </c>
      <c r="O19" t="s">
        <v>91</v>
      </c>
      <c r="P19" t="s">
        <v>90</v>
      </c>
      <c r="Q19" s="32" t="s">
        <v>91</v>
      </c>
      <c r="S19" t="s">
        <v>90</v>
      </c>
      <c r="T19" t="s">
        <v>91</v>
      </c>
      <c r="U19" t="s">
        <v>90</v>
      </c>
      <c r="V19" t="s">
        <v>91</v>
      </c>
      <c r="X19" s="53" t="s">
        <v>30</v>
      </c>
      <c r="Y19" s="32">
        <v>560.62602479999998</v>
      </c>
      <c r="Z19" s="32">
        <v>8656.98</v>
      </c>
      <c r="AA19" s="32">
        <v>516.40595399999995</v>
      </c>
      <c r="AB19" s="32">
        <v>7974.15</v>
      </c>
      <c r="AC19" s="53" t="s">
        <v>25</v>
      </c>
      <c r="AD19" s="32">
        <v>109.43930033898305</v>
      </c>
      <c r="AE19" s="32">
        <v>0</v>
      </c>
      <c r="AF19" s="32">
        <v>107.89160540185893</v>
      </c>
      <c r="AG19" s="32">
        <v>0</v>
      </c>
      <c r="AH19" s="53" t="s">
        <v>25</v>
      </c>
      <c r="AI19" s="32">
        <v>48.056323917137469</v>
      </c>
      <c r="AJ19" s="32">
        <v>0</v>
      </c>
      <c r="AK19" s="32">
        <v>51.427035781544248</v>
      </c>
      <c r="AL19" s="32">
        <v>0</v>
      </c>
    </row>
    <row r="20" spans="1:38" x14ac:dyDescent="0.25">
      <c r="A20" s="56"/>
      <c r="B20" s="56"/>
      <c r="C20" s="56"/>
      <c r="D20" s="13" t="s">
        <v>85</v>
      </c>
      <c r="E20" s="13" t="s">
        <v>86</v>
      </c>
      <c r="F20" s="14" t="s">
        <v>87</v>
      </c>
      <c r="H20" s="53" t="s">
        <v>11</v>
      </c>
      <c r="I20" s="54">
        <v>3362.4169120000001</v>
      </c>
      <c r="J20">
        <v>51921.2</v>
      </c>
      <c r="K20" s="54">
        <v>2449.1260600000005</v>
      </c>
      <c r="L20">
        <v>37818.5</v>
      </c>
      <c r="M20" s="53" t="s">
        <v>11</v>
      </c>
      <c r="N20">
        <v>337.27373946276913</v>
      </c>
      <c r="O20">
        <v>5642.1047787274447</v>
      </c>
      <c r="P20">
        <v>254.86029075092307</v>
      </c>
      <c r="Q20" s="32">
        <v>4263.4462636910403</v>
      </c>
      <c r="R20" s="53" t="s">
        <v>11</v>
      </c>
      <c r="S20">
        <v>41.282157402868322</v>
      </c>
      <c r="T20">
        <v>690.59114394707615</v>
      </c>
      <c r="U20">
        <v>32.04020360886571</v>
      </c>
      <c r="V20">
        <v>535.98654369275846</v>
      </c>
      <c r="X20" s="53" t="s">
        <v>2</v>
      </c>
      <c r="Y20" s="32">
        <v>18906.685259586662</v>
      </c>
      <c r="Z20" s="32">
        <v>291950.05033333338</v>
      </c>
      <c r="AA20" s="32">
        <v>21087.6958513518</v>
      </c>
      <c r="AB20" s="32">
        <v>325628.41030500003</v>
      </c>
      <c r="AC20" s="53" t="s">
        <v>9</v>
      </c>
      <c r="AD20" s="32">
        <v>1277.7516501434156</v>
      </c>
      <c r="AE20" s="32">
        <v>21374.948143855865</v>
      </c>
      <c r="AF20" s="32">
        <v>1200.098190026496</v>
      </c>
      <c r="AG20" s="32">
        <v>20075.917394802371</v>
      </c>
      <c r="AH20" s="53" t="s">
        <v>9</v>
      </c>
      <c r="AI20" s="32">
        <v>2042.7363772237875</v>
      </c>
      <c r="AJ20" s="32">
        <v>34168.993205840743</v>
      </c>
      <c r="AK20" s="32">
        <v>1918.7532338609583</v>
      </c>
      <c r="AL20" s="32">
        <v>32094.919817526032</v>
      </c>
    </row>
    <row r="21" spans="1:38" x14ac:dyDescent="0.25">
      <c r="A21" s="58">
        <v>1</v>
      </c>
      <c r="B21" s="58" t="s">
        <v>61</v>
      </c>
      <c r="C21" s="15" t="s">
        <v>62</v>
      </c>
      <c r="D21" s="16">
        <f>D23+D25+D27</f>
        <v>58253.895922674514</v>
      </c>
      <c r="E21" s="16">
        <f t="shared" ref="E21:F21" si="3">E23+E25+E27</f>
        <v>42617.932807383797</v>
      </c>
      <c r="F21" s="16">
        <f t="shared" si="3"/>
        <v>100871.82873005832</v>
      </c>
      <c r="T21">
        <v>41.282157402868322</v>
      </c>
      <c r="V21">
        <v>32.04020360886571</v>
      </c>
      <c r="X21" s="53" t="s">
        <v>25</v>
      </c>
      <c r="Y21" s="32">
        <v>955.91649291167016</v>
      </c>
      <c r="Z21" s="32">
        <v>1111.4534495286571</v>
      </c>
      <c r="AA21" s="32">
        <v>930.85214960926885</v>
      </c>
      <c r="AB21" s="32">
        <v>1072.14043505871</v>
      </c>
      <c r="AC21" s="53" t="s">
        <v>17</v>
      </c>
      <c r="AD21" s="32">
        <v>0</v>
      </c>
      <c r="AE21" s="32">
        <v>0</v>
      </c>
      <c r="AF21" s="32">
        <v>0</v>
      </c>
      <c r="AG21" s="32">
        <v>0</v>
      </c>
      <c r="AH21" s="53" t="s">
        <v>17</v>
      </c>
      <c r="AI21" s="32">
        <v>3.6599317748522768</v>
      </c>
      <c r="AJ21" s="32">
        <v>58.776145029666083</v>
      </c>
      <c r="AK21" s="32">
        <v>3.968600719719336</v>
      </c>
      <c r="AL21" s="32">
        <v>63.73316930927647</v>
      </c>
    </row>
    <row r="22" spans="1:38" x14ac:dyDescent="0.25">
      <c r="A22" s="58"/>
      <c r="B22" s="58"/>
      <c r="C22" s="15" t="s">
        <v>43</v>
      </c>
      <c r="D22" s="16">
        <f t="shared" ref="D22:F22" si="4">D24+D26+D28</f>
        <v>3740.9728088656379</v>
      </c>
      <c r="E22" s="16">
        <f t="shared" si="4"/>
        <v>2736.0265543597893</v>
      </c>
      <c r="F22" s="16">
        <f t="shared" si="4"/>
        <v>6476.9993632254273</v>
      </c>
      <c r="X22" s="53" t="s">
        <v>9</v>
      </c>
      <c r="Y22" s="32">
        <v>10527.916191524568</v>
      </c>
      <c r="Z22" s="32">
        <v>162568.19319834112</v>
      </c>
      <c r="AA22" s="32">
        <v>9765.4875430893735</v>
      </c>
      <c r="AB22" s="32">
        <v>150795.05162275131</v>
      </c>
      <c r="AC22" s="53" t="s">
        <v>20</v>
      </c>
      <c r="AD22" s="32">
        <v>0</v>
      </c>
      <c r="AE22" s="32">
        <v>0</v>
      </c>
      <c r="AF22" s="32">
        <v>0</v>
      </c>
      <c r="AG22" s="32">
        <v>0</v>
      </c>
      <c r="AH22" s="53" t="s">
        <v>20</v>
      </c>
      <c r="AI22" s="32">
        <v>6.5320180999999991E-2</v>
      </c>
      <c r="AJ22" s="32">
        <v>1.0489999999999999</v>
      </c>
      <c r="AK22" s="32">
        <v>4.6265867000000002E-2</v>
      </c>
      <c r="AL22" s="32">
        <v>0.74299999999999999</v>
      </c>
    </row>
    <row r="23" spans="1:38" x14ac:dyDescent="0.25">
      <c r="A23" s="60" t="s">
        <v>63</v>
      </c>
      <c r="B23" s="58" t="s">
        <v>64</v>
      </c>
      <c r="C23" s="15" t="s">
        <v>62</v>
      </c>
      <c r="D23" s="16">
        <v>51921.2</v>
      </c>
      <c r="E23" s="16">
        <v>37818.5</v>
      </c>
      <c r="F23" s="16">
        <f t="shared" ref="F23:F28" si="5">D23+E23</f>
        <v>89739.7</v>
      </c>
      <c r="X23" s="53" t="s">
        <v>17</v>
      </c>
      <c r="Y23" s="32">
        <v>648.93313074758782</v>
      </c>
      <c r="Z23" s="32">
        <v>9649.4197966957781</v>
      </c>
      <c r="AA23" s="32">
        <v>719.04551846057609</v>
      </c>
      <c r="AB23" s="32">
        <v>10691.967680191759</v>
      </c>
      <c r="AC23" s="53" t="s">
        <v>4</v>
      </c>
      <c r="AD23" s="32">
        <v>1753.6405216036503</v>
      </c>
      <c r="AE23" s="32">
        <v>29335.884800489315</v>
      </c>
      <c r="AF23" s="32">
        <v>1767.6698694789084</v>
      </c>
      <c r="AG23" s="32">
        <v>29570.575621113258</v>
      </c>
      <c r="AH23" s="53" t="s">
        <v>4</v>
      </c>
      <c r="AI23" s="32">
        <v>1636.9986377923879</v>
      </c>
      <c r="AJ23" s="32">
        <v>27384.610783325443</v>
      </c>
      <c r="AK23" s="32">
        <v>1598.7211667670822</v>
      </c>
      <c r="AL23" s="32">
        <v>26744.331120118688</v>
      </c>
    </row>
    <row r="24" spans="1:38" x14ac:dyDescent="0.25">
      <c r="A24" s="61"/>
      <c r="B24" s="58"/>
      <c r="C24" s="15" t="s">
        <v>43</v>
      </c>
      <c r="D24" s="16">
        <v>3362.4169120000001</v>
      </c>
      <c r="E24" s="16">
        <v>2449.1260600000005</v>
      </c>
      <c r="F24" s="16">
        <f t="shared" si="5"/>
        <v>5811.5429720000011</v>
      </c>
      <c r="X24" s="53" t="s">
        <v>27</v>
      </c>
      <c r="Y24" s="32">
        <v>53.245344374089896</v>
      </c>
      <c r="Z24" s="32">
        <v>791.74055960639828</v>
      </c>
      <c r="AA24" s="32">
        <v>58.856940779356471</v>
      </c>
      <c r="AB24" s="32">
        <v>875.18313154237808</v>
      </c>
      <c r="AC24" s="53" t="s">
        <v>6</v>
      </c>
      <c r="AD24" s="32">
        <v>333.46316714471965</v>
      </c>
      <c r="AE24" s="32">
        <v>5578.3593821258601</v>
      </c>
      <c r="AF24" s="32">
        <v>313.19744980443284</v>
      </c>
      <c r="AG24" s="32">
        <v>5239.3430660850618</v>
      </c>
      <c r="AH24" s="53" t="s">
        <v>6</v>
      </c>
      <c r="AI24" s="32">
        <v>268.76764291209935</v>
      </c>
      <c r="AJ24" s="32">
        <v>4418.6409576362557</v>
      </c>
      <c r="AK24" s="32">
        <v>252.41105488268826</v>
      </c>
      <c r="AL24" s="32">
        <v>4149.725984009925</v>
      </c>
    </row>
    <row r="25" spans="1:38" x14ac:dyDescent="0.25">
      <c r="A25" s="60" t="s">
        <v>65</v>
      </c>
      <c r="B25" s="58" t="s">
        <v>66</v>
      </c>
      <c r="C25" s="15" t="s">
        <v>62</v>
      </c>
      <c r="D25" s="16">
        <v>5642.1047787274447</v>
      </c>
      <c r="E25" s="16">
        <v>4263.4462636910403</v>
      </c>
      <c r="F25" s="16">
        <f t="shared" si="5"/>
        <v>9905.5510424184849</v>
      </c>
      <c r="X25" s="53" t="s">
        <v>35</v>
      </c>
      <c r="Y25" s="32">
        <v>32.405870436847103</v>
      </c>
      <c r="Z25" s="32">
        <v>481.86451408673628</v>
      </c>
      <c r="AA25" s="32">
        <v>30.436452896486234</v>
      </c>
      <c r="AB25" s="32">
        <v>452.57993035770812</v>
      </c>
      <c r="AC25" s="53" t="s">
        <v>16</v>
      </c>
      <c r="AD25" s="32">
        <v>857.4963503584961</v>
      </c>
      <c r="AE25" s="32">
        <v>13770.838625295028</v>
      </c>
      <c r="AF25" s="32">
        <v>828.18289675875474</v>
      </c>
      <c r="AG25" s="32">
        <v>13300.083456595656</v>
      </c>
      <c r="AH25" s="53" t="s">
        <v>16</v>
      </c>
      <c r="AI25" s="32">
        <v>275.47056827036488</v>
      </c>
      <c r="AJ25" s="32">
        <v>3710.6195725579264</v>
      </c>
      <c r="AK25" s="32">
        <v>300.52981651035793</v>
      </c>
      <c r="AL25" s="32">
        <v>3902.8993840269773</v>
      </c>
    </row>
    <row r="26" spans="1:38" x14ac:dyDescent="0.25">
      <c r="A26" s="61"/>
      <c r="B26" s="58"/>
      <c r="C26" s="15" t="s">
        <v>43</v>
      </c>
      <c r="D26" s="16">
        <v>337.27373946276913</v>
      </c>
      <c r="E26" s="16">
        <v>254.86029075092307</v>
      </c>
      <c r="F26" s="16">
        <f t="shared" si="5"/>
        <v>592.1340302136922</v>
      </c>
      <c r="X26" s="53" t="s">
        <v>20</v>
      </c>
      <c r="Y26" s="32">
        <v>615.61161894000008</v>
      </c>
      <c r="Z26" s="32">
        <v>9153.94</v>
      </c>
      <c r="AA26" s="32">
        <v>668.80715994000002</v>
      </c>
      <c r="AB26" s="32">
        <v>9944.94</v>
      </c>
      <c r="AC26" s="53" t="s">
        <v>28</v>
      </c>
      <c r="AD26" s="32">
        <v>98.910933754921928</v>
      </c>
      <c r="AE26" s="32">
        <v>1588.4458358881936</v>
      </c>
      <c r="AF26" s="32">
        <v>97.651378563089452</v>
      </c>
      <c r="AG26" s="32">
        <v>1568.2181914450121</v>
      </c>
      <c r="AH26" s="53" t="s">
        <v>28</v>
      </c>
      <c r="AI26" s="32">
        <v>261.44745851645979</v>
      </c>
      <c r="AJ26" s="32">
        <v>4135.3227029882073</v>
      </c>
      <c r="AK26" s="32">
        <v>260.18763182180606</v>
      </c>
      <c r="AL26" s="32">
        <v>4115.0906983847326</v>
      </c>
    </row>
    <row r="27" spans="1:38" x14ac:dyDescent="0.25">
      <c r="A27" s="60" t="s">
        <v>67</v>
      </c>
      <c r="B27" s="58" t="s">
        <v>68</v>
      </c>
      <c r="C27" s="15" t="s">
        <v>62</v>
      </c>
      <c r="D27" s="17">
        <v>690.59114394707615</v>
      </c>
      <c r="E27" s="17">
        <v>535.98654369275846</v>
      </c>
      <c r="F27" s="17">
        <f t="shared" si="5"/>
        <v>1226.5776876398345</v>
      </c>
      <c r="X27" s="53" t="s">
        <v>4</v>
      </c>
      <c r="Y27" s="32">
        <v>40045.142116266674</v>
      </c>
      <c r="Z27" s="32">
        <v>618362.29333333322</v>
      </c>
      <c r="AA27" s="32">
        <v>40097.349762064521</v>
      </c>
      <c r="AB27" s="32">
        <v>619168.464516129</v>
      </c>
      <c r="AC27" s="53" t="s">
        <v>12</v>
      </c>
      <c r="AD27" s="32">
        <v>138.88921951390714</v>
      </c>
      <c r="AE27" s="32">
        <v>2230.471334273991</v>
      </c>
      <c r="AF27" s="32">
        <v>107.0862752961287</v>
      </c>
      <c r="AG27" s="32">
        <v>1719.7365510306688</v>
      </c>
      <c r="AH27" s="53" t="s">
        <v>12</v>
      </c>
      <c r="AI27" s="32">
        <v>85.980449035352265</v>
      </c>
      <c r="AJ27" s="32">
        <v>1380.7905865736125</v>
      </c>
      <c r="AK27" s="32">
        <v>68.335914818178807</v>
      </c>
      <c r="AL27" s="32">
        <v>1097.4307411100035</v>
      </c>
    </row>
    <row r="28" spans="1:38" x14ac:dyDescent="0.25">
      <c r="A28" s="61"/>
      <c r="B28" s="58"/>
      <c r="C28" s="15" t="s">
        <v>43</v>
      </c>
      <c r="D28" s="13">
        <v>41.282157402868322</v>
      </c>
      <c r="E28" s="13">
        <v>32.04020360886571</v>
      </c>
      <c r="F28" s="13">
        <f t="shared" si="5"/>
        <v>73.322361011734031</v>
      </c>
      <c r="X28" s="53" t="s">
        <v>6</v>
      </c>
      <c r="Y28" s="32">
        <v>4782.0307770000009</v>
      </c>
      <c r="Z28" s="32">
        <v>79996.5</v>
      </c>
      <c r="AA28" s="32">
        <v>4425.3865515483876</v>
      </c>
      <c r="AB28" s="32">
        <v>74030.354838709682</v>
      </c>
      <c r="AC28" s="53" t="s">
        <v>36</v>
      </c>
      <c r="AD28" s="32">
        <v>185.45078118000001</v>
      </c>
      <c r="AE28" s="32">
        <v>2978.22</v>
      </c>
      <c r="AF28" s="32">
        <v>171.49212023096774</v>
      </c>
      <c r="AG28" s="32">
        <v>2754.0529032258064</v>
      </c>
      <c r="AH28" s="53" t="s">
        <v>34</v>
      </c>
      <c r="AI28" s="32">
        <v>0</v>
      </c>
      <c r="AJ28" s="32">
        <v>0</v>
      </c>
      <c r="AK28" s="32">
        <v>0</v>
      </c>
      <c r="AL28" s="32">
        <v>0</v>
      </c>
    </row>
    <row r="29" spans="1:38" x14ac:dyDescent="0.25">
      <c r="X29" s="53" t="s">
        <v>16</v>
      </c>
      <c r="Y29" s="32">
        <v>7121.1875920859047</v>
      </c>
      <c r="Z29" s="32">
        <v>105889.69074193548</v>
      </c>
      <c r="AA29" s="32">
        <v>6908.7370980862752</v>
      </c>
      <c r="AB29" s="32">
        <v>102730.62256451615</v>
      </c>
      <c r="AC29" s="53" t="s">
        <v>40</v>
      </c>
      <c r="AD29" s="32">
        <v>0</v>
      </c>
      <c r="AE29" s="32">
        <v>0</v>
      </c>
      <c r="AF29" s="32">
        <v>0</v>
      </c>
      <c r="AG29" s="32">
        <v>0</v>
      </c>
      <c r="AH29" s="53" t="s">
        <v>40</v>
      </c>
      <c r="AI29" s="32">
        <v>1.6567280498012131</v>
      </c>
      <c r="AJ29" s="32">
        <v>26.605984515589029</v>
      </c>
      <c r="AK29" s="32">
        <v>1.3253824398409706</v>
      </c>
      <c r="AL29" s="32">
        <v>21.284787612471224</v>
      </c>
    </row>
    <row r="30" spans="1:38" x14ac:dyDescent="0.25">
      <c r="X30" s="53" t="s">
        <v>28</v>
      </c>
      <c r="Y30" s="32">
        <v>1713.990795723</v>
      </c>
      <c r="Z30" s="32">
        <v>25486.473000000005</v>
      </c>
      <c r="AA30" s="32">
        <v>1716.5702555545161</v>
      </c>
      <c r="AB30" s="32">
        <v>25524.828709677422</v>
      </c>
      <c r="AC30" s="53" t="s">
        <v>23</v>
      </c>
      <c r="AD30" s="32">
        <v>0</v>
      </c>
      <c r="AE30" s="32">
        <v>0</v>
      </c>
      <c r="AF30" s="32">
        <v>0</v>
      </c>
      <c r="AG30" s="32">
        <v>0</v>
      </c>
      <c r="AH30" s="53" t="s">
        <v>23</v>
      </c>
      <c r="AI30" s="32">
        <v>86.491641000000001</v>
      </c>
      <c r="AJ30" s="32">
        <v>1389</v>
      </c>
      <c r="AK30" s="32">
        <v>79.981517483870959</v>
      </c>
      <c r="AL30" s="32">
        <v>1284.4516129032259</v>
      </c>
    </row>
    <row r="31" spans="1:38" x14ac:dyDescent="0.25">
      <c r="A31" s="9" t="s">
        <v>29</v>
      </c>
      <c r="I31" s="54" t="s">
        <v>92</v>
      </c>
      <c r="K31" s="54" t="s">
        <v>92</v>
      </c>
      <c r="N31" t="s">
        <v>95</v>
      </c>
      <c r="P31" t="s">
        <v>95</v>
      </c>
      <c r="S31" t="s">
        <v>94</v>
      </c>
      <c r="U31" t="s">
        <v>94</v>
      </c>
      <c r="X31" s="53" t="s">
        <v>12</v>
      </c>
      <c r="Y31" s="32">
        <v>3103.5217096258061</v>
      </c>
      <c r="Z31" s="32">
        <v>46148.335483870964</v>
      </c>
      <c r="AA31" s="32">
        <v>2371.6558323999998</v>
      </c>
      <c r="AB31" s="32">
        <v>35265.733333333337</v>
      </c>
      <c r="AC31" s="53" t="s">
        <v>18</v>
      </c>
      <c r="AD31" s="32">
        <v>68.501853576705784</v>
      </c>
      <c r="AE31" s="32">
        <v>1100.0956106040853</v>
      </c>
      <c r="AF31" s="32">
        <v>63.81994165019416</v>
      </c>
      <c r="AG31" s="32">
        <v>1024.9071231301959</v>
      </c>
      <c r="AH31" s="53" t="s">
        <v>18</v>
      </c>
      <c r="AI31" s="32">
        <v>207.42078927179804</v>
      </c>
      <c r="AJ31" s="32">
        <v>3331.0441675921907</v>
      </c>
      <c r="AK31" s="32">
        <v>193.59387446558111</v>
      </c>
      <c r="AL31" s="32">
        <v>3108.9928289450795</v>
      </c>
    </row>
    <row r="32" spans="1:38" x14ac:dyDescent="0.25">
      <c r="A32" s="59" t="s">
        <v>57</v>
      </c>
      <c r="B32" s="56" t="s">
        <v>58</v>
      </c>
      <c r="C32" s="56" t="s">
        <v>59</v>
      </c>
      <c r="D32" s="57" t="s">
        <v>60</v>
      </c>
      <c r="E32" s="57"/>
      <c r="F32" s="57"/>
      <c r="I32" s="54" t="s">
        <v>89</v>
      </c>
      <c r="K32" s="54" t="s">
        <v>93</v>
      </c>
      <c r="N32" t="s">
        <v>89</v>
      </c>
      <c r="P32" t="s">
        <v>93</v>
      </c>
      <c r="S32" t="s">
        <v>89</v>
      </c>
      <c r="U32" t="s">
        <v>93</v>
      </c>
      <c r="X32" s="53" t="s">
        <v>34</v>
      </c>
      <c r="Y32" s="32">
        <v>0</v>
      </c>
      <c r="Z32" s="32">
        <v>0</v>
      </c>
      <c r="AA32" s="32">
        <v>0</v>
      </c>
      <c r="AB32" s="32">
        <v>0</v>
      </c>
      <c r="AC32" s="32" t="s">
        <v>42</v>
      </c>
      <c r="AD32" s="32"/>
      <c r="AE32" s="32"/>
      <c r="AF32" s="32">
        <v>21.971</v>
      </c>
      <c r="AG32" s="32">
        <v>352.84009699850651</v>
      </c>
      <c r="AH32" s="53" t="s">
        <v>15</v>
      </c>
      <c r="AI32" s="32">
        <v>0</v>
      </c>
      <c r="AJ32" s="32">
        <v>0</v>
      </c>
      <c r="AK32" s="32">
        <v>0</v>
      </c>
      <c r="AL32" s="32">
        <v>0</v>
      </c>
    </row>
    <row r="33" spans="1:38" x14ac:dyDescent="0.25">
      <c r="A33" s="56"/>
      <c r="B33" s="56"/>
      <c r="C33" s="56"/>
      <c r="D33" s="13" t="s">
        <v>85</v>
      </c>
      <c r="E33" s="13" t="s">
        <v>86</v>
      </c>
      <c r="F33" s="14" t="s">
        <v>87</v>
      </c>
      <c r="I33" s="54" t="s">
        <v>90</v>
      </c>
      <c r="J33" t="s">
        <v>91</v>
      </c>
      <c r="K33" s="54" t="s">
        <v>90</v>
      </c>
      <c r="L33" t="s">
        <v>91</v>
      </c>
      <c r="N33" t="s">
        <v>90</v>
      </c>
      <c r="O33" t="s">
        <v>91</v>
      </c>
      <c r="P33" t="s">
        <v>90</v>
      </c>
      <c r="Q33" s="32" t="s">
        <v>91</v>
      </c>
      <c r="S33" t="s">
        <v>90</v>
      </c>
      <c r="T33" t="s">
        <v>91</v>
      </c>
      <c r="U33" t="s">
        <v>90</v>
      </c>
      <c r="V33" t="s">
        <v>91</v>
      </c>
      <c r="X33" s="53" t="s">
        <v>40</v>
      </c>
      <c r="Y33" s="32">
        <v>0</v>
      </c>
      <c r="Z33" s="32">
        <v>0</v>
      </c>
      <c r="AA33" s="32">
        <v>0</v>
      </c>
      <c r="AB33" s="32">
        <v>0</v>
      </c>
      <c r="AC33" s="53" t="s">
        <v>15</v>
      </c>
      <c r="AD33" s="32">
        <v>0</v>
      </c>
      <c r="AE33" s="32">
        <v>0</v>
      </c>
      <c r="AF33" s="32">
        <v>0</v>
      </c>
      <c r="AG33" s="32">
        <v>0</v>
      </c>
      <c r="AH33" s="53" t="s">
        <v>8</v>
      </c>
      <c r="AI33" s="32">
        <v>621.57762473138359</v>
      </c>
      <c r="AJ33" s="32">
        <v>9365.0098454241597</v>
      </c>
      <c r="AK33" s="32">
        <v>748.83977653038687</v>
      </c>
      <c r="AL33" s="32">
        <v>11269.811246854559</v>
      </c>
    </row>
    <row r="34" spans="1:38" x14ac:dyDescent="0.25">
      <c r="A34" s="58">
        <v>1</v>
      </c>
      <c r="B34" s="58" t="s">
        <v>61</v>
      </c>
      <c r="C34" s="15" t="s">
        <v>62</v>
      </c>
      <c r="D34" s="16">
        <f t="shared" ref="D34:F34" si="6">D36+D38+D40</f>
        <v>4858.6661866666673</v>
      </c>
      <c r="E34" s="16">
        <f t="shared" si="6"/>
        <v>5228.0035199999993</v>
      </c>
      <c r="F34" s="16">
        <f t="shared" si="6"/>
        <v>10086.669706666667</v>
      </c>
      <c r="H34" s="53" t="s">
        <v>29</v>
      </c>
      <c r="I34" s="54">
        <v>314.51744320853334</v>
      </c>
      <c r="J34">
        <v>4856.6621866666674</v>
      </c>
      <c r="K34" s="54">
        <v>338.42251787520001</v>
      </c>
      <c r="L34">
        <v>5225.7955199999997</v>
      </c>
      <c r="R34" s="53" t="s">
        <v>29</v>
      </c>
      <c r="S34">
        <v>0.12977903999999998</v>
      </c>
      <c r="T34">
        <v>2.004</v>
      </c>
      <c r="U34">
        <v>0.14299007999999999</v>
      </c>
      <c r="V34">
        <v>2.2079999999999997</v>
      </c>
      <c r="X34" s="53" t="s">
        <v>23</v>
      </c>
      <c r="Y34" s="32">
        <v>1697.8725468000007</v>
      </c>
      <c r="Z34" s="32">
        <v>25246.799999999996</v>
      </c>
      <c r="AA34" s="32">
        <v>1570.0756884387101</v>
      </c>
      <c r="AB34" s="32">
        <v>23346.503225806449</v>
      </c>
      <c r="AC34" s="53" t="s">
        <v>8</v>
      </c>
      <c r="AD34" s="32">
        <v>132.16946734869433</v>
      </c>
      <c r="AE34" s="32">
        <v>2122.5564462042803</v>
      </c>
      <c r="AF34" s="32">
        <v>145.2328297454676</v>
      </c>
      <c r="AG34" s="32">
        <v>2332.3456253588074</v>
      </c>
      <c r="AH34" s="53" t="s">
        <v>22</v>
      </c>
      <c r="AI34" s="32">
        <v>0</v>
      </c>
      <c r="AJ34" s="32">
        <v>0</v>
      </c>
      <c r="AK34" s="32">
        <v>0</v>
      </c>
      <c r="AL34" s="32">
        <v>0</v>
      </c>
    </row>
    <row r="35" spans="1:38" x14ac:dyDescent="0.25">
      <c r="A35" s="58"/>
      <c r="B35" s="58"/>
      <c r="C35" s="15" t="s">
        <v>43</v>
      </c>
      <c r="D35" s="16">
        <f t="shared" ref="D35:F35" si="7">D37+D39+D41</f>
        <v>314.64722224853335</v>
      </c>
      <c r="E35" s="16">
        <f t="shared" si="7"/>
        <v>338.56550795520002</v>
      </c>
      <c r="F35" s="16">
        <f t="shared" si="7"/>
        <v>653.21273020373337</v>
      </c>
      <c r="J35">
        <v>314.51744320853334</v>
      </c>
      <c r="L35">
        <v>338.42251787520001</v>
      </c>
      <c r="V35">
        <v>0.14299007999999999</v>
      </c>
      <c r="X35" s="53" t="s">
        <v>18</v>
      </c>
      <c r="Y35" s="32">
        <v>2729.3710748400003</v>
      </c>
      <c r="Z35" s="32">
        <v>40584.840000000004</v>
      </c>
      <c r="AA35" s="32">
        <v>2547.2054058551616</v>
      </c>
      <c r="AB35" s="32">
        <v>37876.097096774196</v>
      </c>
      <c r="AC35" s="53" t="s">
        <v>32</v>
      </c>
      <c r="AD35" s="32">
        <v>0</v>
      </c>
      <c r="AE35" s="32">
        <v>0</v>
      </c>
      <c r="AF35" s="32">
        <v>0</v>
      </c>
      <c r="AG35" s="32">
        <v>0</v>
      </c>
      <c r="AH35" s="53" t="s">
        <v>21</v>
      </c>
      <c r="AI35" s="32">
        <v>273.81431256805161</v>
      </c>
      <c r="AJ35" s="32">
        <v>2886.1761195168001</v>
      </c>
      <c r="AK35" s="32">
        <v>214.47317847086407</v>
      </c>
      <c r="AL35" s="32">
        <v>2218.6157290174415</v>
      </c>
    </row>
    <row r="36" spans="1:38" x14ac:dyDescent="0.25">
      <c r="A36" s="60" t="s">
        <v>63</v>
      </c>
      <c r="B36" s="58" t="s">
        <v>64</v>
      </c>
      <c r="C36" s="15" t="s">
        <v>62</v>
      </c>
      <c r="D36" s="16">
        <v>4856.6621866666674</v>
      </c>
      <c r="E36" s="16">
        <v>5225.7955199999997</v>
      </c>
      <c r="F36" s="16">
        <f t="shared" ref="F36:F41" si="8">D36+E36</f>
        <v>10082.457706666668</v>
      </c>
      <c r="X36" s="53" t="s">
        <v>15</v>
      </c>
      <c r="Y36" s="32">
        <v>0</v>
      </c>
      <c r="Z36" s="32">
        <v>0</v>
      </c>
      <c r="AA36" s="32">
        <v>0</v>
      </c>
      <c r="AB36" s="32">
        <v>0</v>
      </c>
      <c r="AC36" s="53" t="s">
        <v>37</v>
      </c>
      <c r="AD36" s="32">
        <v>313.83575999999994</v>
      </c>
      <c r="AE36" s="32">
        <v>5040</v>
      </c>
      <c r="AF36" s="32">
        <v>239.29976699999997</v>
      </c>
      <c r="AG36" s="32">
        <v>3843</v>
      </c>
      <c r="AH36" s="32"/>
      <c r="AI36" s="32"/>
      <c r="AJ36" s="32"/>
      <c r="AK36" s="32"/>
      <c r="AL36" s="32"/>
    </row>
    <row r="37" spans="1:38" x14ac:dyDescent="0.25">
      <c r="A37" s="61"/>
      <c r="B37" s="58"/>
      <c r="C37" s="15" t="s">
        <v>43</v>
      </c>
      <c r="D37" s="16">
        <v>314.51744320853334</v>
      </c>
      <c r="E37" s="16">
        <v>338.42251787520001</v>
      </c>
      <c r="F37" s="16">
        <f t="shared" si="8"/>
        <v>652.93996108373335</v>
      </c>
      <c r="X37" s="53" t="s">
        <v>8</v>
      </c>
      <c r="Y37" s="32">
        <v>1985.230617407097</v>
      </c>
      <c r="Z37" s="32">
        <v>29519.718924731187</v>
      </c>
      <c r="AA37" s="32">
        <v>3108.001602450001</v>
      </c>
      <c r="AB37" s="32">
        <v>46214.94999999999</v>
      </c>
      <c r="AC37" s="53" t="s">
        <v>22</v>
      </c>
      <c r="AD37" s="32">
        <v>0</v>
      </c>
      <c r="AE37" s="32">
        <v>0</v>
      </c>
      <c r="AF37" s="32">
        <v>0</v>
      </c>
      <c r="AG37" s="32">
        <v>0</v>
      </c>
      <c r="AH37" s="32"/>
      <c r="AI37" s="32"/>
      <c r="AJ37" s="32"/>
      <c r="AK37" s="32"/>
      <c r="AL37" s="32"/>
    </row>
    <row r="38" spans="1:38" x14ac:dyDescent="0.25">
      <c r="A38" s="60" t="s">
        <v>65</v>
      </c>
      <c r="B38" s="58" t="s">
        <v>66</v>
      </c>
      <c r="C38" s="15" t="s">
        <v>62</v>
      </c>
      <c r="D38" s="16"/>
      <c r="E38" s="16"/>
      <c r="F38" s="16">
        <f t="shared" si="8"/>
        <v>0</v>
      </c>
      <c r="X38" s="53" t="s">
        <v>38</v>
      </c>
      <c r="Y38" s="32">
        <v>0</v>
      </c>
      <c r="Z38" s="32">
        <v>0</v>
      </c>
      <c r="AA38" s="32">
        <v>0</v>
      </c>
      <c r="AB38" s="32">
        <v>0</v>
      </c>
      <c r="AC38" s="53" t="s">
        <v>31</v>
      </c>
      <c r="AD38" s="32">
        <v>1526.517133302</v>
      </c>
      <c r="AE38" s="32">
        <v>22698.802</v>
      </c>
      <c r="AF38" s="32">
        <v>1419.6378258547502</v>
      </c>
      <c r="AG38" s="32">
        <v>21109.542249999999</v>
      </c>
      <c r="AH38" s="32"/>
      <c r="AI38" s="32"/>
      <c r="AJ38" s="32"/>
      <c r="AK38" s="32"/>
      <c r="AL38" s="32"/>
    </row>
    <row r="39" spans="1:38" x14ac:dyDescent="0.25">
      <c r="A39" s="61"/>
      <c r="B39" s="58"/>
      <c r="C39" s="15" t="s">
        <v>43</v>
      </c>
      <c r="D39" s="16"/>
      <c r="E39" s="16"/>
      <c r="F39" s="16">
        <f t="shared" si="8"/>
        <v>0</v>
      </c>
      <c r="X39" s="53" t="s">
        <v>22</v>
      </c>
      <c r="Y39" s="32">
        <v>330.5521152</v>
      </c>
      <c r="Z39" s="32">
        <v>4915.2</v>
      </c>
      <c r="AA39" s="32">
        <v>307.97923027451617</v>
      </c>
      <c r="AB39" s="32">
        <v>4579.5487096774195</v>
      </c>
      <c r="AC39" s="53" t="s">
        <v>21</v>
      </c>
      <c r="AD39" s="32">
        <v>152.83954499577217</v>
      </c>
      <c r="AE39" s="32">
        <v>2454.5045688187092</v>
      </c>
      <c r="AF39" s="32">
        <v>118.19335812207012</v>
      </c>
      <c r="AG39" s="32">
        <v>1898.1091413395134</v>
      </c>
      <c r="AH39" s="32"/>
      <c r="AI39" s="32"/>
      <c r="AJ39" s="32"/>
      <c r="AK39" s="32"/>
      <c r="AL39" s="32"/>
    </row>
    <row r="40" spans="1:38" x14ac:dyDescent="0.25">
      <c r="A40" s="60" t="s">
        <v>67</v>
      </c>
      <c r="B40" s="58" t="s">
        <v>68</v>
      </c>
      <c r="C40" s="15" t="s">
        <v>62</v>
      </c>
      <c r="D40" s="17">
        <v>2.004</v>
      </c>
      <c r="E40" s="17">
        <v>2.2079999999999997</v>
      </c>
      <c r="F40" s="17">
        <f t="shared" si="8"/>
        <v>4.2119999999999997</v>
      </c>
      <c r="X40" s="53" t="s">
        <v>31</v>
      </c>
      <c r="Y40" s="32">
        <v>58.532895302847393</v>
      </c>
      <c r="Z40" s="32">
        <v>870.36468309537975</v>
      </c>
      <c r="AA40" s="32">
        <v>54.975647522011393</v>
      </c>
      <c r="AB40" s="32">
        <v>817.46959185753951</v>
      </c>
      <c r="AC40" s="32"/>
      <c r="AD40" s="32"/>
      <c r="AE40" s="32"/>
      <c r="AF40" s="32"/>
      <c r="AG40" s="32"/>
      <c r="AH40" s="32"/>
      <c r="AI40" s="32"/>
      <c r="AJ40" s="32"/>
      <c r="AK40" s="32"/>
      <c r="AL40" s="32"/>
    </row>
    <row r="41" spans="1:38" x14ac:dyDescent="0.25">
      <c r="A41" s="61"/>
      <c r="B41" s="58"/>
      <c r="C41" s="15" t="s">
        <v>43</v>
      </c>
      <c r="D41" s="16">
        <v>0.12977903999999998</v>
      </c>
      <c r="E41" s="16">
        <v>0.14299007999999999</v>
      </c>
      <c r="F41" s="16">
        <f t="shared" si="8"/>
        <v>0.27276911999999998</v>
      </c>
      <c r="X41" s="32" t="s">
        <v>21</v>
      </c>
      <c r="Y41" s="32">
        <v>2906.457904917097</v>
      </c>
      <c r="Z41" s="32">
        <v>43218.062258064514</v>
      </c>
      <c r="AA41" s="32">
        <v>2226.9523040400004</v>
      </c>
      <c r="AB41" s="32">
        <v>33114.04</v>
      </c>
      <c r="AC41" s="32"/>
      <c r="AD41" s="32"/>
      <c r="AE41" s="32"/>
      <c r="AF41" s="32"/>
      <c r="AG41" s="32"/>
      <c r="AH41" s="32"/>
      <c r="AI41" s="32"/>
      <c r="AJ41" s="32"/>
      <c r="AK41" s="32"/>
      <c r="AL41" s="32"/>
    </row>
    <row r="44" spans="1:38" x14ac:dyDescent="0.25">
      <c r="A44" s="18" t="s">
        <v>30</v>
      </c>
      <c r="I44" s="54" t="s">
        <v>92</v>
      </c>
      <c r="K44" s="54" t="s">
        <v>92</v>
      </c>
      <c r="N44" t="s">
        <v>95</v>
      </c>
      <c r="P44" t="s">
        <v>95</v>
      </c>
      <c r="S44" t="s">
        <v>94</v>
      </c>
      <c r="U44" t="s">
        <v>94</v>
      </c>
    </row>
    <row r="45" spans="1:38" x14ac:dyDescent="0.25">
      <c r="A45" s="56" t="s">
        <v>57</v>
      </c>
      <c r="B45" s="56" t="s">
        <v>58</v>
      </c>
      <c r="C45" s="56" t="s">
        <v>59</v>
      </c>
      <c r="D45" s="57" t="s">
        <v>60</v>
      </c>
      <c r="E45" s="57"/>
      <c r="F45" s="57"/>
      <c r="I45" s="54" t="s">
        <v>89</v>
      </c>
      <c r="K45" s="54" t="s">
        <v>93</v>
      </c>
      <c r="N45" t="s">
        <v>89</v>
      </c>
      <c r="P45" t="s">
        <v>93</v>
      </c>
      <c r="S45" t="s">
        <v>89</v>
      </c>
      <c r="U45" t="s">
        <v>93</v>
      </c>
    </row>
    <row r="46" spans="1:38" x14ac:dyDescent="0.25">
      <c r="A46" s="56"/>
      <c r="B46" s="56"/>
      <c r="C46" s="56"/>
      <c r="D46" s="13" t="s">
        <v>85</v>
      </c>
      <c r="E46" s="13" t="s">
        <v>86</v>
      </c>
      <c r="F46" s="14" t="s">
        <v>87</v>
      </c>
      <c r="I46" s="54" t="s">
        <v>90</v>
      </c>
      <c r="J46" t="s">
        <v>91</v>
      </c>
      <c r="K46" s="54" t="s">
        <v>90</v>
      </c>
      <c r="L46" t="s">
        <v>91</v>
      </c>
      <c r="N46" t="s">
        <v>90</v>
      </c>
      <c r="O46" t="s">
        <v>91</v>
      </c>
      <c r="P46" t="s">
        <v>90</v>
      </c>
      <c r="Q46" s="32" t="s">
        <v>91</v>
      </c>
      <c r="S46" t="s">
        <v>90</v>
      </c>
      <c r="T46" t="s">
        <v>91</v>
      </c>
      <c r="U46" t="s">
        <v>90</v>
      </c>
      <c r="V46" t="s">
        <v>91</v>
      </c>
    </row>
    <row r="47" spans="1:38" x14ac:dyDescent="0.25">
      <c r="A47" s="58">
        <v>1</v>
      </c>
      <c r="B47" s="58" t="s">
        <v>61</v>
      </c>
      <c r="C47" s="15" t="s">
        <v>62</v>
      </c>
      <c r="D47" s="16">
        <f t="shared" ref="D47:F47" si="9">D49+D51+D53</f>
        <v>8656.98</v>
      </c>
      <c r="E47" s="16">
        <f t="shared" si="9"/>
        <v>7974.15</v>
      </c>
      <c r="F47" s="16">
        <f t="shared" si="9"/>
        <v>16631.129999999997</v>
      </c>
      <c r="H47" s="53" t="s">
        <v>30</v>
      </c>
      <c r="I47" s="54">
        <v>560.62602479999998</v>
      </c>
      <c r="J47">
        <v>8656.98</v>
      </c>
      <c r="K47" s="54">
        <v>516.40595399999995</v>
      </c>
      <c r="L47">
        <v>7974.15</v>
      </c>
    </row>
    <row r="48" spans="1:38" x14ac:dyDescent="0.25">
      <c r="A48" s="58"/>
      <c r="B48" s="58"/>
      <c r="C48" s="15" t="s">
        <v>43</v>
      </c>
      <c r="D48" s="16">
        <v>744.98599999999999</v>
      </c>
      <c r="E48" s="16">
        <f>E50+E52+E54</f>
        <v>516.40595399999995</v>
      </c>
      <c r="F48" s="16">
        <f t="shared" ref="F48" si="10">F50+F52+F54</f>
        <v>1077.0319787999999</v>
      </c>
      <c r="J48">
        <v>560.62602479999998</v>
      </c>
      <c r="L48">
        <v>516.40595399999995</v>
      </c>
    </row>
    <row r="49" spans="1:22" x14ac:dyDescent="0.25">
      <c r="A49" s="60" t="s">
        <v>63</v>
      </c>
      <c r="B49" s="58" t="s">
        <v>64</v>
      </c>
      <c r="C49" s="15" t="s">
        <v>62</v>
      </c>
      <c r="D49" s="16">
        <v>8656.98</v>
      </c>
      <c r="E49" s="16">
        <v>7974.15</v>
      </c>
      <c r="F49" s="16">
        <f t="shared" ref="F49:F54" si="11">D49+E49</f>
        <v>16631.129999999997</v>
      </c>
    </row>
    <row r="50" spans="1:22" x14ac:dyDescent="0.25">
      <c r="A50" s="61"/>
      <c r="B50" s="58"/>
      <c r="C50" s="15" t="s">
        <v>43</v>
      </c>
      <c r="D50" s="16">
        <v>560.62602479999998</v>
      </c>
      <c r="E50" s="16">
        <v>516.40595399999995</v>
      </c>
      <c r="F50" s="16">
        <f t="shared" si="11"/>
        <v>1077.0319787999999</v>
      </c>
    </row>
    <row r="51" spans="1:22" x14ac:dyDescent="0.25">
      <c r="A51" s="60" t="s">
        <v>65</v>
      </c>
      <c r="B51" s="58" t="s">
        <v>66</v>
      </c>
      <c r="C51" s="15" t="s">
        <v>62</v>
      </c>
      <c r="D51" s="16"/>
      <c r="E51" s="16"/>
      <c r="F51" s="16">
        <f t="shared" si="11"/>
        <v>0</v>
      </c>
    </row>
    <row r="52" spans="1:22" x14ac:dyDescent="0.25">
      <c r="A52" s="61"/>
      <c r="B52" s="58"/>
      <c r="C52" s="15" t="s">
        <v>43</v>
      </c>
      <c r="D52" s="16"/>
      <c r="E52" s="16"/>
      <c r="F52" s="16">
        <f t="shared" si="11"/>
        <v>0</v>
      </c>
    </row>
    <row r="53" spans="1:22" x14ac:dyDescent="0.25">
      <c r="A53" s="60" t="s">
        <v>67</v>
      </c>
      <c r="B53" s="58" t="s">
        <v>68</v>
      </c>
      <c r="C53" s="15" t="s">
        <v>62</v>
      </c>
      <c r="D53" s="17"/>
      <c r="E53" s="17"/>
      <c r="F53" s="17">
        <f t="shared" si="11"/>
        <v>0</v>
      </c>
    </row>
    <row r="54" spans="1:22" x14ac:dyDescent="0.25">
      <c r="A54" s="61"/>
      <c r="B54" s="58"/>
      <c r="C54" s="15" t="s">
        <v>43</v>
      </c>
      <c r="D54" s="13"/>
      <c r="E54" s="13"/>
      <c r="F54" s="13">
        <f t="shared" si="11"/>
        <v>0</v>
      </c>
    </row>
    <row r="57" spans="1:22" x14ac:dyDescent="0.25">
      <c r="A57" s="18" t="s">
        <v>2</v>
      </c>
      <c r="I57" s="54" t="s">
        <v>92</v>
      </c>
      <c r="K57" s="54" t="s">
        <v>92</v>
      </c>
      <c r="N57" t="s">
        <v>95</v>
      </c>
      <c r="P57" t="s">
        <v>95</v>
      </c>
      <c r="S57" t="s">
        <v>94</v>
      </c>
      <c r="U57" t="s">
        <v>94</v>
      </c>
    </row>
    <row r="58" spans="1:22" x14ac:dyDescent="0.25">
      <c r="A58" s="56" t="s">
        <v>57</v>
      </c>
      <c r="B58" s="56" t="s">
        <v>58</v>
      </c>
      <c r="C58" s="56" t="s">
        <v>59</v>
      </c>
      <c r="D58" s="57" t="s">
        <v>60</v>
      </c>
      <c r="E58" s="57"/>
      <c r="F58" s="57"/>
      <c r="I58" s="54" t="s">
        <v>89</v>
      </c>
      <c r="K58" s="54" t="s">
        <v>93</v>
      </c>
      <c r="N58" t="s">
        <v>89</v>
      </c>
      <c r="P58" t="s">
        <v>93</v>
      </c>
      <c r="S58" t="s">
        <v>89</v>
      </c>
      <c r="U58" t="s">
        <v>93</v>
      </c>
    </row>
    <row r="59" spans="1:22" x14ac:dyDescent="0.25">
      <c r="A59" s="56"/>
      <c r="B59" s="56"/>
      <c r="C59" s="56"/>
      <c r="D59" s="13" t="s">
        <v>85</v>
      </c>
      <c r="E59" s="13" t="s">
        <v>86</v>
      </c>
      <c r="F59" s="14" t="s">
        <v>87</v>
      </c>
      <c r="I59" s="54" t="s">
        <v>90</v>
      </c>
      <c r="J59" t="s">
        <v>91</v>
      </c>
      <c r="K59" s="54" t="s">
        <v>90</v>
      </c>
      <c r="L59" t="s">
        <v>91</v>
      </c>
      <c r="N59" t="s">
        <v>90</v>
      </c>
      <c r="O59" t="s">
        <v>91</v>
      </c>
      <c r="P59" t="s">
        <v>90</v>
      </c>
      <c r="Q59" s="32" t="s">
        <v>91</v>
      </c>
      <c r="S59" t="s">
        <v>90</v>
      </c>
      <c r="T59" t="s">
        <v>91</v>
      </c>
      <c r="U59" t="s">
        <v>90</v>
      </c>
      <c r="V59" t="s">
        <v>91</v>
      </c>
    </row>
    <row r="60" spans="1:22" x14ac:dyDescent="0.25">
      <c r="A60" s="58">
        <v>1</v>
      </c>
      <c r="B60" s="58" t="s">
        <v>61</v>
      </c>
      <c r="C60" s="15" t="s">
        <v>62</v>
      </c>
      <c r="D60" s="16">
        <f t="shared" ref="D60:F60" si="12">D62+D64+D66</f>
        <v>327686.30128559831</v>
      </c>
      <c r="E60" s="16">
        <f t="shared" si="12"/>
        <v>364263.13076844806</v>
      </c>
      <c r="F60" s="16">
        <f t="shared" si="12"/>
        <v>691949.43205404631</v>
      </c>
      <c r="H60" s="53" t="s">
        <v>2</v>
      </c>
      <c r="I60" s="54">
        <v>18906.685259586662</v>
      </c>
      <c r="J60">
        <v>291950.05033333338</v>
      </c>
      <c r="K60" s="54">
        <v>21087.6958513518</v>
      </c>
      <c r="L60">
        <v>325628.41030500003</v>
      </c>
      <c r="M60" s="53" t="s">
        <v>2</v>
      </c>
      <c r="N60">
        <v>1372.4050870497706</v>
      </c>
      <c r="O60">
        <v>22958.364064534973</v>
      </c>
      <c r="P60">
        <v>1494.0669845367706</v>
      </c>
      <c r="Q60" s="32">
        <v>24993.592701943377</v>
      </c>
      <c r="R60" s="53" t="s">
        <v>2</v>
      </c>
      <c r="S60">
        <v>763.83652237472234</v>
      </c>
      <c r="T60">
        <v>12777.886887729972</v>
      </c>
      <c r="U60">
        <v>815.43933532722554</v>
      </c>
      <c r="V60">
        <v>13641.127761504657</v>
      </c>
    </row>
    <row r="61" spans="1:22" x14ac:dyDescent="0.25">
      <c r="A61" s="58"/>
      <c r="B61" s="58"/>
      <c r="C61" s="15" t="s">
        <v>43</v>
      </c>
      <c r="D61" s="16">
        <f t="shared" ref="D61:F61" si="13">D63+D65+D67</f>
        <v>21042.926869011157</v>
      </c>
      <c r="E61" s="16">
        <f t="shared" si="13"/>
        <v>23397.202171215795</v>
      </c>
      <c r="F61" s="16">
        <f t="shared" si="13"/>
        <v>44440.129040226951</v>
      </c>
      <c r="J61">
        <f>I60</f>
        <v>18906.685259586662</v>
      </c>
      <c r="L61">
        <f>K60</f>
        <v>21087.6958513518</v>
      </c>
      <c r="O61">
        <f>N60</f>
        <v>1372.4050870497706</v>
      </c>
      <c r="Q61" s="32">
        <f>P60</f>
        <v>1494.0669845367706</v>
      </c>
      <c r="T61">
        <f>S60</f>
        <v>763.83652237472234</v>
      </c>
      <c r="V61">
        <f>U60</f>
        <v>815.43933532722554</v>
      </c>
    </row>
    <row r="62" spans="1:22" x14ac:dyDescent="0.25">
      <c r="A62" s="60" t="s">
        <v>63</v>
      </c>
      <c r="B62" s="58" t="s">
        <v>64</v>
      </c>
      <c r="C62" s="15" t="s">
        <v>62</v>
      </c>
      <c r="D62" s="16">
        <v>291950.05033333338</v>
      </c>
      <c r="E62" s="16">
        <v>325628.41030500003</v>
      </c>
      <c r="F62" s="16">
        <f t="shared" ref="F62:F67" si="14">D62+E62</f>
        <v>617578.46063833334</v>
      </c>
    </row>
    <row r="63" spans="1:22" x14ac:dyDescent="0.25">
      <c r="A63" s="61"/>
      <c r="B63" s="58"/>
      <c r="C63" s="15" t="s">
        <v>43</v>
      </c>
      <c r="D63" s="16">
        <v>18906.685259586662</v>
      </c>
      <c r="E63" s="16">
        <v>21087.6958513518</v>
      </c>
      <c r="F63" s="16">
        <f t="shared" si="14"/>
        <v>39994.381110938462</v>
      </c>
    </row>
    <row r="64" spans="1:22" x14ac:dyDescent="0.25">
      <c r="A64" s="60" t="s">
        <v>65</v>
      </c>
      <c r="B64" s="58" t="s">
        <v>66</v>
      </c>
      <c r="C64" s="15" t="s">
        <v>62</v>
      </c>
      <c r="D64" s="16">
        <v>22958.364064534973</v>
      </c>
      <c r="E64" s="16">
        <v>24993.592701943377</v>
      </c>
      <c r="F64" s="16">
        <f t="shared" si="14"/>
        <v>47951.956766478354</v>
      </c>
    </row>
    <row r="65" spans="1:22" x14ac:dyDescent="0.25">
      <c r="A65" s="61"/>
      <c r="B65" s="58"/>
      <c r="C65" s="15" t="s">
        <v>43</v>
      </c>
      <c r="D65" s="16">
        <v>1372.4050870497706</v>
      </c>
      <c r="E65" s="16">
        <v>1494.0669845367706</v>
      </c>
      <c r="F65" s="16">
        <f t="shared" si="14"/>
        <v>2866.4720715865415</v>
      </c>
    </row>
    <row r="66" spans="1:22" x14ac:dyDescent="0.25">
      <c r="A66" s="60" t="s">
        <v>67</v>
      </c>
      <c r="B66" s="58" t="s">
        <v>68</v>
      </c>
      <c r="C66" s="15" t="s">
        <v>62</v>
      </c>
      <c r="D66" s="17">
        <v>12777.886887729972</v>
      </c>
      <c r="E66" s="17">
        <v>13641.127761504657</v>
      </c>
      <c r="F66" s="17">
        <f t="shared" si="14"/>
        <v>26419.014649234628</v>
      </c>
    </row>
    <row r="67" spans="1:22" x14ac:dyDescent="0.25">
      <c r="A67" s="61"/>
      <c r="B67" s="58"/>
      <c r="C67" s="15" t="s">
        <v>43</v>
      </c>
      <c r="D67" s="16">
        <v>763.83652237472234</v>
      </c>
      <c r="E67" s="16">
        <v>815.43933532722554</v>
      </c>
      <c r="F67" s="16">
        <f t="shared" si="14"/>
        <v>1579.2758577019479</v>
      </c>
    </row>
    <row r="70" spans="1:22" x14ac:dyDescent="0.25">
      <c r="A70" s="18" t="s">
        <v>25</v>
      </c>
      <c r="I70" s="54" t="s">
        <v>92</v>
      </c>
      <c r="K70" s="54" t="s">
        <v>92</v>
      </c>
      <c r="N70" t="s">
        <v>95</v>
      </c>
      <c r="P70" t="s">
        <v>95</v>
      </c>
      <c r="S70" t="s">
        <v>94</v>
      </c>
      <c r="U70" t="s">
        <v>94</v>
      </c>
    </row>
    <row r="71" spans="1:22" x14ac:dyDescent="0.25">
      <c r="A71" s="56" t="s">
        <v>57</v>
      </c>
      <c r="B71" s="56" t="s">
        <v>58</v>
      </c>
      <c r="C71" s="56" t="s">
        <v>59</v>
      </c>
      <c r="D71" s="57" t="s">
        <v>60</v>
      </c>
      <c r="E71" s="57"/>
      <c r="F71" s="57"/>
      <c r="I71" s="54" t="s">
        <v>89</v>
      </c>
      <c r="K71" s="54" t="s">
        <v>93</v>
      </c>
      <c r="N71" t="s">
        <v>89</v>
      </c>
      <c r="P71" t="s">
        <v>93</v>
      </c>
      <c r="S71" t="s">
        <v>89</v>
      </c>
      <c r="U71" t="s">
        <v>93</v>
      </c>
    </row>
    <row r="72" spans="1:22" x14ac:dyDescent="0.25">
      <c r="A72" s="56"/>
      <c r="B72" s="56"/>
      <c r="C72" s="56"/>
      <c r="D72" s="13" t="s">
        <v>85</v>
      </c>
      <c r="E72" s="13" t="s">
        <v>86</v>
      </c>
      <c r="F72" s="14" t="s">
        <v>87</v>
      </c>
      <c r="I72" s="54" t="s">
        <v>90</v>
      </c>
      <c r="J72" t="s">
        <v>91</v>
      </c>
      <c r="K72" s="54" t="s">
        <v>90</v>
      </c>
      <c r="L72" t="s">
        <v>91</v>
      </c>
      <c r="N72" t="s">
        <v>90</v>
      </c>
      <c r="O72" t="s">
        <v>91</v>
      </c>
      <c r="P72" t="s">
        <v>90</v>
      </c>
      <c r="Q72" s="32" t="s">
        <v>91</v>
      </c>
      <c r="S72" t="s">
        <v>90</v>
      </c>
      <c r="T72" t="s">
        <v>91</v>
      </c>
      <c r="U72" t="s">
        <v>90</v>
      </c>
      <c r="V72" t="s">
        <v>91</v>
      </c>
    </row>
    <row r="73" spans="1:22" x14ac:dyDescent="0.25">
      <c r="A73" s="58">
        <v>1</v>
      </c>
      <c r="B73" s="58" t="s">
        <v>61</v>
      </c>
      <c r="C73" s="15" t="s">
        <v>62</v>
      </c>
      <c r="D73" s="16">
        <f t="shared" ref="D73:F73" si="15">D75+D77+D79</f>
        <v>1111.4534495286571</v>
      </c>
      <c r="E73" s="16">
        <f t="shared" si="15"/>
        <v>1072.14043505871</v>
      </c>
      <c r="F73" s="16">
        <f t="shared" si="15"/>
        <v>2183.593884587367</v>
      </c>
      <c r="H73" s="53" t="s">
        <v>25</v>
      </c>
      <c r="I73" s="54">
        <v>955.91649291167016</v>
      </c>
      <c r="J73">
        <v>1111.4534495286571</v>
      </c>
      <c r="K73" s="54">
        <v>930.85214960926885</v>
      </c>
      <c r="L73">
        <v>1072.14043505871</v>
      </c>
      <c r="M73" s="53" t="s">
        <v>25</v>
      </c>
      <c r="N73">
        <v>109.43930033898305</v>
      </c>
      <c r="O73">
        <v>0</v>
      </c>
      <c r="P73">
        <v>107.89160540185893</v>
      </c>
      <c r="Q73" s="32">
        <v>0</v>
      </c>
      <c r="R73" s="53" t="s">
        <v>25</v>
      </c>
      <c r="S73">
        <v>48.056323917137469</v>
      </c>
      <c r="T73">
        <v>0</v>
      </c>
      <c r="U73">
        <v>51.427035781544248</v>
      </c>
      <c r="V73">
        <v>0</v>
      </c>
    </row>
    <row r="74" spans="1:22" x14ac:dyDescent="0.25">
      <c r="A74" s="58"/>
      <c r="B74" s="58"/>
      <c r="C74" s="15" t="s">
        <v>43</v>
      </c>
      <c r="D74" s="16">
        <f t="shared" ref="D74:F74" si="16">D76+D78+D80</f>
        <v>1113.4121171677907</v>
      </c>
      <c r="E74" s="16">
        <f t="shared" si="16"/>
        <v>1090.1707907926721</v>
      </c>
      <c r="F74" s="16">
        <f t="shared" si="16"/>
        <v>2203.5829079604628</v>
      </c>
      <c r="J74">
        <f>I73</f>
        <v>955.91649291167016</v>
      </c>
      <c r="L74">
        <f>K73</f>
        <v>930.85214960926885</v>
      </c>
      <c r="O74">
        <f>N73</f>
        <v>109.43930033898305</v>
      </c>
      <c r="Q74" s="32">
        <f>P73</f>
        <v>107.89160540185893</v>
      </c>
      <c r="T74">
        <f>S73</f>
        <v>48.056323917137469</v>
      </c>
      <c r="V74">
        <f>U73</f>
        <v>51.427035781544248</v>
      </c>
    </row>
    <row r="75" spans="1:22" x14ac:dyDescent="0.25">
      <c r="A75" s="60" t="s">
        <v>63</v>
      </c>
      <c r="B75" s="58" t="s">
        <v>64</v>
      </c>
      <c r="C75" s="15" t="s">
        <v>62</v>
      </c>
      <c r="D75" s="16">
        <v>1111.4534495286571</v>
      </c>
      <c r="E75" s="16">
        <v>1072.14043505871</v>
      </c>
      <c r="F75" s="16">
        <f t="shared" ref="F75:F80" si="17">D75+E75</f>
        <v>2183.593884587367</v>
      </c>
    </row>
    <row r="76" spans="1:22" x14ac:dyDescent="0.25">
      <c r="A76" s="61"/>
      <c r="B76" s="58"/>
      <c r="C76" s="15" t="s">
        <v>43</v>
      </c>
      <c r="D76" s="16">
        <v>955.91649291167016</v>
      </c>
      <c r="E76" s="16">
        <v>930.85214960926885</v>
      </c>
      <c r="F76" s="16">
        <f t="shared" si="17"/>
        <v>1886.768642520939</v>
      </c>
    </row>
    <row r="77" spans="1:22" x14ac:dyDescent="0.25">
      <c r="A77" s="60" t="s">
        <v>65</v>
      </c>
      <c r="B77" s="58" t="s">
        <v>66</v>
      </c>
      <c r="C77" s="15" t="s">
        <v>62</v>
      </c>
      <c r="D77" s="16">
        <v>0</v>
      </c>
      <c r="E77" s="16">
        <v>0</v>
      </c>
      <c r="F77" s="16">
        <f t="shared" si="17"/>
        <v>0</v>
      </c>
    </row>
    <row r="78" spans="1:22" x14ac:dyDescent="0.25">
      <c r="A78" s="61"/>
      <c r="B78" s="58"/>
      <c r="C78" s="15" t="s">
        <v>43</v>
      </c>
      <c r="D78" s="16">
        <v>109.43930033898305</v>
      </c>
      <c r="E78" s="16">
        <v>107.89160540185893</v>
      </c>
      <c r="F78" s="16">
        <f t="shared" si="17"/>
        <v>217.33090574084196</v>
      </c>
    </row>
    <row r="79" spans="1:22" x14ac:dyDescent="0.25">
      <c r="A79" s="60" t="s">
        <v>67</v>
      </c>
      <c r="B79" s="58" t="s">
        <v>68</v>
      </c>
      <c r="C79" s="15" t="s">
        <v>62</v>
      </c>
      <c r="D79" s="17">
        <v>0</v>
      </c>
      <c r="E79" s="17">
        <v>0</v>
      </c>
      <c r="F79" s="17">
        <f t="shared" si="17"/>
        <v>0</v>
      </c>
    </row>
    <row r="80" spans="1:22" x14ac:dyDescent="0.25">
      <c r="A80" s="61"/>
      <c r="B80" s="58"/>
      <c r="C80" s="15" t="s">
        <v>43</v>
      </c>
      <c r="D80" s="16">
        <v>48.056323917137469</v>
      </c>
      <c r="E80" s="16">
        <v>51.427035781544248</v>
      </c>
      <c r="F80" s="16">
        <f t="shared" si="17"/>
        <v>99.48335969868171</v>
      </c>
    </row>
    <row r="83" spans="1:22" x14ac:dyDescent="0.25">
      <c r="A83" s="18" t="s">
        <v>9</v>
      </c>
      <c r="I83" s="54" t="s">
        <v>92</v>
      </c>
      <c r="K83" s="54" t="s">
        <v>92</v>
      </c>
      <c r="N83" t="s">
        <v>95</v>
      </c>
      <c r="P83" t="s">
        <v>95</v>
      </c>
      <c r="S83" t="s">
        <v>94</v>
      </c>
      <c r="U83" t="s">
        <v>94</v>
      </c>
    </row>
    <row r="84" spans="1:22" x14ac:dyDescent="0.25">
      <c r="A84" s="56" t="s">
        <v>57</v>
      </c>
      <c r="B84" s="56" t="s">
        <v>58</v>
      </c>
      <c r="C84" s="56" t="s">
        <v>59</v>
      </c>
      <c r="D84" s="57" t="s">
        <v>60</v>
      </c>
      <c r="E84" s="57"/>
      <c r="F84" s="57"/>
      <c r="I84" s="54" t="s">
        <v>89</v>
      </c>
      <c r="K84" s="54" t="s">
        <v>93</v>
      </c>
      <c r="N84" t="s">
        <v>89</v>
      </c>
      <c r="P84" t="s">
        <v>93</v>
      </c>
      <c r="S84" t="s">
        <v>89</v>
      </c>
      <c r="U84" t="s">
        <v>93</v>
      </c>
    </row>
    <row r="85" spans="1:22" x14ac:dyDescent="0.25">
      <c r="A85" s="56"/>
      <c r="B85" s="56"/>
      <c r="C85" s="56"/>
      <c r="D85" s="13" t="s">
        <v>85</v>
      </c>
      <c r="E85" s="13" t="s">
        <v>86</v>
      </c>
      <c r="F85" s="14" t="s">
        <v>87</v>
      </c>
      <c r="I85" s="54" t="s">
        <v>90</v>
      </c>
      <c r="J85" t="s">
        <v>91</v>
      </c>
      <c r="K85" s="54" t="s">
        <v>90</v>
      </c>
      <c r="L85" t="s">
        <v>91</v>
      </c>
      <c r="N85" t="s">
        <v>90</v>
      </c>
      <c r="O85" t="s">
        <v>91</v>
      </c>
      <c r="P85" t="s">
        <v>90</v>
      </c>
      <c r="Q85" s="32" t="s">
        <v>91</v>
      </c>
      <c r="S85" t="s">
        <v>90</v>
      </c>
      <c r="T85" t="s">
        <v>91</v>
      </c>
      <c r="U85" t="s">
        <v>90</v>
      </c>
      <c r="V85" t="s">
        <v>91</v>
      </c>
    </row>
    <row r="86" spans="1:22" x14ac:dyDescent="0.25">
      <c r="A86" s="58">
        <v>1</v>
      </c>
      <c r="B86" s="58" t="s">
        <v>61</v>
      </c>
      <c r="C86" s="15" t="s">
        <v>62</v>
      </c>
      <c r="D86" s="16">
        <f t="shared" ref="D86:E86" si="18">D88+D90+D92</f>
        <v>218112.13454803772</v>
      </c>
      <c r="E86" s="16">
        <f t="shared" si="18"/>
        <v>202965.88883507974</v>
      </c>
      <c r="F86" s="16">
        <f>F88+F90+F92</f>
        <v>421078.02338311746</v>
      </c>
      <c r="H86" s="53" t="s">
        <v>9</v>
      </c>
      <c r="I86" s="54">
        <v>10527.916191524568</v>
      </c>
      <c r="J86">
        <v>162568.19319834112</v>
      </c>
      <c r="K86" s="54">
        <v>9765.4875430893735</v>
      </c>
      <c r="L86">
        <v>150795.05162275131</v>
      </c>
      <c r="M86" s="53" t="s">
        <v>9</v>
      </c>
      <c r="N86">
        <v>1277.7516501434156</v>
      </c>
      <c r="O86">
        <v>21374.948143855865</v>
      </c>
      <c r="P86">
        <v>1200.098190026496</v>
      </c>
      <c r="Q86" s="32">
        <v>20075.917394802371</v>
      </c>
      <c r="R86" s="53" t="s">
        <v>9</v>
      </c>
      <c r="S86">
        <v>2042.7363772237875</v>
      </c>
      <c r="T86">
        <v>34168.993205840743</v>
      </c>
      <c r="U86">
        <v>1918.7532338609583</v>
      </c>
      <c r="V86">
        <v>32094.919817526032</v>
      </c>
    </row>
    <row r="87" spans="1:22" x14ac:dyDescent="0.25">
      <c r="A87" s="58"/>
      <c r="B87" s="58"/>
      <c r="C87" s="15" t="s">
        <v>43</v>
      </c>
      <c r="D87" s="16">
        <f>D89+D91+D93</f>
        <v>13848.40421889177</v>
      </c>
      <c r="E87" s="16">
        <f t="shared" ref="E87:F87" si="19">E89+E91+E93</f>
        <v>12884.338966976828</v>
      </c>
      <c r="F87" s="16">
        <f t="shared" si="19"/>
        <v>26732.743185868596</v>
      </c>
      <c r="J87">
        <f>I86</f>
        <v>10527.916191524568</v>
      </c>
      <c r="L87">
        <f>K86</f>
        <v>9765.4875430893735</v>
      </c>
      <c r="O87">
        <f>N86</f>
        <v>1277.7516501434156</v>
      </c>
      <c r="Q87" s="32">
        <f>P86</f>
        <v>1200.098190026496</v>
      </c>
      <c r="T87">
        <f>S86</f>
        <v>2042.7363772237875</v>
      </c>
      <c r="V87">
        <f>U86</f>
        <v>1918.7532338609583</v>
      </c>
    </row>
    <row r="88" spans="1:22" x14ac:dyDescent="0.25">
      <c r="A88" s="60" t="s">
        <v>63</v>
      </c>
      <c r="B88" s="58" t="s">
        <v>64</v>
      </c>
      <c r="C88" s="15" t="s">
        <v>62</v>
      </c>
      <c r="D88" s="16">
        <v>162568.19319834112</v>
      </c>
      <c r="E88" s="16">
        <v>150795.05162275131</v>
      </c>
      <c r="F88" s="16">
        <f>D88+E88</f>
        <v>313363.24482109246</v>
      </c>
      <c r="H88">
        <f>J86</f>
        <v>162568.19319834112</v>
      </c>
      <c r="I88" s="54">
        <f>L86</f>
        <v>150795.05162275131</v>
      </c>
    </row>
    <row r="89" spans="1:22" x14ac:dyDescent="0.25">
      <c r="A89" s="61"/>
      <c r="B89" s="58"/>
      <c r="C89" s="15" t="s">
        <v>43</v>
      </c>
      <c r="D89" s="16">
        <v>10527.916191524568</v>
      </c>
      <c r="E89" s="16">
        <v>9765.4875430893735</v>
      </c>
      <c r="F89" s="16">
        <f t="shared" ref="F89:F93" si="20">D89+E89</f>
        <v>20293.403734613941</v>
      </c>
      <c r="H89">
        <f>J87</f>
        <v>10527.916191524568</v>
      </c>
      <c r="I89" s="54">
        <f>L87</f>
        <v>9765.4875430893735</v>
      </c>
    </row>
    <row r="90" spans="1:22" x14ac:dyDescent="0.25">
      <c r="A90" s="60" t="s">
        <v>65</v>
      </c>
      <c r="B90" s="58" t="s">
        <v>66</v>
      </c>
      <c r="C90" s="15" t="s">
        <v>62</v>
      </c>
      <c r="D90" s="16">
        <v>21374.948143855865</v>
      </c>
      <c r="E90" s="16">
        <v>20075.917394802371</v>
      </c>
      <c r="F90" s="16">
        <f t="shared" si="20"/>
        <v>41450.86553865824</v>
      </c>
      <c r="H90">
        <f>O86</f>
        <v>21374.948143855865</v>
      </c>
      <c r="I90" s="54">
        <f>Q86</f>
        <v>20075.917394802371</v>
      </c>
    </row>
    <row r="91" spans="1:22" x14ac:dyDescent="0.25">
      <c r="A91" s="61"/>
      <c r="B91" s="58"/>
      <c r="C91" s="15" t="s">
        <v>43</v>
      </c>
      <c r="D91" s="16">
        <v>1277.7516501434156</v>
      </c>
      <c r="E91" s="16">
        <v>1200.098190026496</v>
      </c>
      <c r="F91" s="16">
        <f t="shared" si="20"/>
        <v>2477.8498401699117</v>
      </c>
      <c r="H91">
        <f>O87</f>
        <v>1277.7516501434156</v>
      </c>
      <c r="I91" s="54">
        <f>Q87</f>
        <v>1200.098190026496</v>
      </c>
    </row>
    <row r="92" spans="1:22" x14ac:dyDescent="0.25">
      <c r="A92" s="60" t="s">
        <v>67</v>
      </c>
      <c r="B92" s="58" t="s">
        <v>68</v>
      </c>
      <c r="C92" s="15" t="s">
        <v>62</v>
      </c>
      <c r="D92" s="17">
        <v>34168.993205840743</v>
      </c>
      <c r="E92" s="17">
        <v>32094.919817526032</v>
      </c>
      <c r="F92" s="17">
        <f t="shared" si="20"/>
        <v>66263.913023366767</v>
      </c>
      <c r="H92">
        <f>T86</f>
        <v>34168.993205840743</v>
      </c>
      <c r="I92" s="54">
        <f>V86</f>
        <v>32094.919817526032</v>
      </c>
    </row>
    <row r="93" spans="1:22" x14ac:dyDescent="0.25">
      <c r="A93" s="61"/>
      <c r="B93" s="58"/>
      <c r="C93" s="15" t="s">
        <v>43</v>
      </c>
      <c r="D93" s="13">
        <v>2042.7363772237875</v>
      </c>
      <c r="E93" s="13">
        <v>1918.7532338609583</v>
      </c>
      <c r="F93" s="13">
        <f t="shared" si="20"/>
        <v>3961.4896110847458</v>
      </c>
      <c r="H93">
        <f>T87</f>
        <v>2042.7363772237875</v>
      </c>
      <c r="I93" s="54">
        <f>V87</f>
        <v>1918.7532338609583</v>
      </c>
    </row>
    <row r="96" spans="1:22" x14ac:dyDescent="0.25">
      <c r="A96" s="18" t="s">
        <v>17</v>
      </c>
      <c r="I96" s="54" t="s">
        <v>92</v>
      </c>
      <c r="K96" s="54" t="s">
        <v>92</v>
      </c>
      <c r="N96" t="s">
        <v>95</v>
      </c>
      <c r="P96" t="s">
        <v>95</v>
      </c>
      <c r="S96" t="s">
        <v>94</v>
      </c>
      <c r="U96" t="s">
        <v>94</v>
      </c>
    </row>
    <row r="97" spans="1:22" x14ac:dyDescent="0.25">
      <c r="A97" s="56" t="s">
        <v>57</v>
      </c>
      <c r="B97" s="56" t="s">
        <v>58</v>
      </c>
      <c r="C97" s="56" t="s">
        <v>59</v>
      </c>
      <c r="D97" s="57" t="s">
        <v>60</v>
      </c>
      <c r="E97" s="57"/>
      <c r="F97" s="57"/>
      <c r="I97" s="54" t="s">
        <v>89</v>
      </c>
      <c r="K97" s="54" t="s">
        <v>93</v>
      </c>
      <c r="N97" t="s">
        <v>89</v>
      </c>
      <c r="P97" t="s">
        <v>93</v>
      </c>
      <c r="S97" t="s">
        <v>89</v>
      </c>
      <c r="U97" t="s">
        <v>93</v>
      </c>
    </row>
    <row r="98" spans="1:22" x14ac:dyDescent="0.25">
      <c r="A98" s="56"/>
      <c r="B98" s="56"/>
      <c r="C98" s="56"/>
      <c r="D98" s="13" t="s">
        <v>85</v>
      </c>
      <c r="E98" s="13" t="s">
        <v>86</v>
      </c>
      <c r="F98" s="14" t="s">
        <v>87</v>
      </c>
      <c r="I98" s="54" t="s">
        <v>90</v>
      </c>
      <c r="J98" t="s">
        <v>91</v>
      </c>
      <c r="K98" s="54" t="s">
        <v>90</v>
      </c>
      <c r="L98" t="s">
        <v>91</v>
      </c>
      <c r="N98" t="s">
        <v>90</v>
      </c>
      <c r="O98" t="s">
        <v>91</v>
      </c>
      <c r="P98" t="s">
        <v>90</v>
      </c>
      <c r="Q98" s="32" t="s">
        <v>91</v>
      </c>
      <c r="S98" t="s">
        <v>90</v>
      </c>
      <c r="T98" t="s">
        <v>91</v>
      </c>
      <c r="U98" t="s">
        <v>90</v>
      </c>
      <c r="V98" t="s">
        <v>91</v>
      </c>
    </row>
    <row r="99" spans="1:22" x14ac:dyDescent="0.25">
      <c r="A99" s="58">
        <v>1</v>
      </c>
      <c r="B99" s="58" t="s">
        <v>61</v>
      </c>
      <c r="C99" s="15" t="s">
        <v>62</v>
      </c>
      <c r="D99" s="16">
        <f t="shared" ref="D99:F99" si="21">D101+D103+D105</f>
        <v>9708.1959417254438</v>
      </c>
      <c r="E99" s="16">
        <f t="shared" si="21"/>
        <v>10755.700849501036</v>
      </c>
      <c r="F99" s="16">
        <f t="shared" si="21"/>
        <v>20463.896791226482</v>
      </c>
      <c r="H99" s="53" t="s">
        <v>17</v>
      </c>
      <c r="I99" s="54">
        <v>648.93313074758782</v>
      </c>
      <c r="J99">
        <v>9649.4197966957781</v>
      </c>
      <c r="K99" s="54">
        <v>719.04551846057609</v>
      </c>
      <c r="L99">
        <v>10691.967680191759</v>
      </c>
      <c r="M99" s="53" t="s">
        <v>17</v>
      </c>
      <c r="N99">
        <v>0</v>
      </c>
      <c r="O99">
        <v>0</v>
      </c>
      <c r="P99">
        <v>0</v>
      </c>
      <c r="Q99" s="32">
        <v>0</v>
      </c>
      <c r="R99" s="53" t="s">
        <v>17</v>
      </c>
      <c r="S99">
        <v>3.6599317748522768</v>
      </c>
      <c r="T99">
        <v>58.776145029666083</v>
      </c>
      <c r="U99">
        <v>3.968600719719336</v>
      </c>
      <c r="V99">
        <v>63.73316930927647</v>
      </c>
    </row>
    <row r="100" spans="1:22" x14ac:dyDescent="0.25">
      <c r="A100" s="58"/>
      <c r="B100" s="58"/>
      <c r="C100" s="15" t="s">
        <v>43</v>
      </c>
      <c r="D100" s="16">
        <f t="shared" ref="D100:F100" si="22">D102+D104+D106</f>
        <v>652.59306252244005</v>
      </c>
      <c r="E100" s="16">
        <f t="shared" si="22"/>
        <v>723.01411918029544</v>
      </c>
      <c r="F100" s="16">
        <f t="shared" si="22"/>
        <v>1375.6071817027355</v>
      </c>
      <c r="J100">
        <f>I99</f>
        <v>648.93313074758782</v>
      </c>
      <c r="L100">
        <f>K99</f>
        <v>719.04551846057609</v>
      </c>
      <c r="O100">
        <f>N99</f>
        <v>0</v>
      </c>
      <c r="Q100" s="32">
        <f>P99</f>
        <v>0</v>
      </c>
      <c r="T100">
        <f>S99</f>
        <v>3.6599317748522768</v>
      </c>
      <c r="V100">
        <f>U99</f>
        <v>3.968600719719336</v>
      </c>
    </row>
    <row r="101" spans="1:22" x14ac:dyDescent="0.25">
      <c r="A101" s="60" t="s">
        <v>63</v>
      </c>
      <c r="B101" s="58" t="s">
        <v>64</v>
      </c>
      <c r="C101" s="15" t="s">
        <v>62</v>
      </c>
      <c r="D101" s="16">
        <v>9649.4197966957781</v>
      </c>
      <c r="E101" s="16">
        <v>10691.967680191759</v>
      </c>
      <c r="F101" s="16">
        <f t="shared" ref="F101:F106" si="23">D101+E101</f>
        <v>20341.387476887539</v>
      </c>
      <c r="H101">
        <f>J99</f>
        <v>9649.4197966957781</v>
      </c>
      <c r="I101" s="54">
        <f>L99</f>
        <v>10691.967680191759</v>
      </c>
    </row>
    <row r="102" spans="1:22" x14ac:dyDescent="0.25">
      <c r="A102" s="61"/>
      <c r="B102" s="58"/>
      <c r="C102" s="15" t="s">
        <v>43</v>
      </c>
      <c r="D102" s="16">
        <v>648.93313074758782</v>
      </c>
      <c r="E102" s="16">
        <v>719.04551846057609</v>
      </c>
      <c r="F102" s="16">
        <f t="shared" si="23"/>
        <v>1367.9786492081639</v>
      </c>
      <c r="H102">
        <f>J100</f>
        <v>648.93313074758782</v>
      </c>
      <c r="I102" s="54">
        <f>L100</f>
        <v>719.04551846057609</v>
      </c>
    </row>
    <row r="103" spans="1:22" x14ac:dyDescent="0.25">
      <c r="A103" s="60" t="s">
        <v>65</v>
      </c>
      <c r="B103" s="58" t="s">
        <v>66</v>
      </c>
      <c r="C103" s="15" t="s">
        <v>62</v>
      </c>
      <c r="D103" s="16">
        <v>0</v>
      </c>
      <c r="E103" s="16">
        <v>0</v>
      </c>
      <c r="F103" s="16">
        <f t="shared" si="23"/>
        <v>0</v>
      </c>
      <c r="H103">
        <f>O99</f>
        <v>0</v>
      </c>
      <c r="I103" s="54">
        <f>Q99</f>
        <v>0</v>
      </c>
    </row>
    <row r="104" spans="1:22" x14ac:dyDescent="0.25">
      <c r="A104" s="61"/>
      <c r="B104" s="58"/>
      <c r="C104" s="15" t="s">
        <v>43</v>
      </c>
      <c r="D104" s="16">
        <v>0</v>
      </c>
      <c r="E104" s="16">
        <v>0</v>
      </c>
      <c r="F104" s="16">
        <f t="shared" si="23"/>
        <v>0</v>
      </c>
      <c r="H104">
        <f>O100</f>
        <v>0</v>
      </c>
      <c r="I104" s="54">
        <f>Q100</f>
        <v>0</v>
      </c>
    </row>
    <row r="105" spans="1:22" x14ac:dyDescent="0.25">
      <c r="A105" s="60" t="s">
        <v>67</v>
      </c>
      <c r="B105" s="58" t="s">
        <v>68</v>
      </c>
      <c r="C105" s="15" t="s">
        <v>62</v>
      </c>
      <c r="D105" s="17">
        <v>58.776145029666083</v>
      </c>
      <c r="E105" s="17">
        <v>63.73316930927647</v>
      </c>
      <c r="F105" s="17">
        <f t="shared" si="23"/>
        <v>122.50931433894254</v>
      </c>
      <c r="H105">
        <f>T99</f>
        <v>58.776145029666083</v>
      </c>
      <c r="I105" s="54">
        <f>V99</f>
        <v>63.73316930927647</v>
      </c>
    </row>
    <row r="106" spans="1:22" x14ac:dyDescent="0.25">
      <c r="A106" s="61"/>
      <c r="B106" s="58"/>
      <c r="C106" s="15" t="s">
        <v>43</v>
      </c>
      <c r="D106" s="13">
        <v>3.6599317748522768</v>
      </c>
      <c r="E106" s="13">
        <v>3.968600719719336</v>
      </c>
      <c r="F106" s="13">
        <f t="shared" si="23"/>
        <v>7.6285324945716129</v>
      </c>
      <c r="H106">
        <f>T100</f>
        <v>3.6599317748522768</v>
      </c>
      <c r="I106" s="54">
        <f>V100</f>
        <v>3.968600719719336</v>
      </c>
    </row>
    <row r="109" spans="1:22" x14ac:dyDescent="0.25">
      <c r="A109" s="18" t="s">
        <v>27</v>
      </c>
      <c r="I109" s="54" t="s">
        <v>92</v>
      </c>
      <c r="K109" s="54" t="s">
        <v>92</v>
      </c>
      <c r="N109" t="s">
        <v>95</v>
      </c>
      <c r="P109" t="s">
        <v>95</v>
      </c>
      <c r="S109" t="s">
        <v>94</v>
      </c>
      <c r="U109" t="s">
        <v>94</v>
      </c>
    </row>
    <row r="110" spans="1:22" x14ac:dyDescent="0.25">
      <c r="A110" s="56" t="s">
        <v>57</v>
      </c>
      <c r="B110" s="56" t="s">
        <v>58</v>
      </c>
      <c r="C110" s="56" t="s">
        <v>59</v>
      </c>
      <c r="D110" s="57" t="s">
        <v>60</v>
      </c>
      <c r="E110" s="57"/>
      <c r="F110" s="57"/>
      <c r="I110" s="54" t="s">
        <v>89</v>
      </c>
      <c r="K110" s="54" t="s">
        <v>93</v>
      </c>
      <c r="N110" t="s">
        <v>89</v>
      </c>
      <c r="P110" t="s">
        <v>93</v>
      </c>
      <c r="S110" t="s">
        <v>89</v>
      </c>
      <c r="U110" t="s">
        <v>93</v>
      </c>
    </row>
    <row r="111" spans="1:22" x14ac:dyDescent="0.25">
      <c r="A111" s="56"/>
      <c r="B111" s="56"/>
      <c r="C111" s="56"/>
      <c r="D111" s="13" t="s">
        <v>85</v>
      </c>
      <c r="E111" s="13" t="s">
        <v>86</v>
      </c>
      <c r="F111" s="14" t="s">
        <v>87</v>
      </c>
      <c r="I111" s="54" t="s">
        <v>90</v>
      </c>
      <c r="J111" t="s">
        <v>91</v>
      </c>
      <c r="K111" s="54" t="s">
        <v>90</v>
      </c>
      <c r="L111" t="s">
        <v>91</v>
      </c>
      <c r="N111" t="s">
        <v>90</v>
      </c>
      <c r="O111" t="s">
        <v>91</v>
      </c>
      <c r="P111" t="s">
        <v>90</v>
      </c>
      <c r="Q111" s="32" t="s">
        <v>91</v>
      </c>
      <c r="S111" t="s">
        <v>90</v>
      </c>
      <c r="T111" t="s">
        <v>91</v>
      </c>
      <c r="U111" t="s">
        <v>90</v>
      </c>
      <c r="V111" t="s">
        <v>91</v>
      </c>
    </row>
    <row r="112" spans="1:22" x14ac:dyDescent="0.25">
      <c r="A112" s="58">
        <v>1</v>
      </c>
      <c r="B112" s="58" t="s">
        <v>61</v>
      </c>
      <c r="C112" s="15" t="s">
        <v>62</v>
      </c>
      <c r="D112" s="16">
        <f t="shared" ref="D112:F112" si="24">D114+D116+D118</f>
        <v>791.74055960639828</v>
      </c>
      <c r="E112" s="16">
        <f t="shared" si="24"/>
        <v>875.18313154237808</v>
      </c>
      <c r="F112" s="16">
        <f t="shared" si="24"/>
        <v>1666.9236911487765</v>
      </c>
      <c r="H112" s="53" t="s">
        <v>27</v>
      </c>
      <c r="I112" s="54">
        <v>53.245344374089896</v>
      </c>
      <c r="J112">
        <v>791.74055960639828</v>
      </c>
      <c r="K112" s="54">
        <v>58.856940779356471</v>
      </c>
      <c r="L112">
        <v>875.18313154237808</v>
      </c>
    </row>
    <row r="113" spans="1:22" x14ac:dyDescent="0.25">
      <c r="A113" s="58"/>
      <c r="B113" s="58"/>
      <c r="C113" s="15" t="s">
        <v>43</v>
      </c>
      <c r="D113" s="16">
        <f t="shared" ref="D113:F113" si="25">D115+D117+D119</f>
        <v>53.245344374089896</v>
      </c>
      <c r="E113" s="16">
        <f t="shared" si="25"/>
        <v>58.856940779356471</v>
      </c>
      <c r="F113" s="16">
        <f t="shared" si="25"/>
        <v>112.10228515344636</v>
      </c>
      <c r="J113">
        <f>I112</f>
        <v>53.245344374089896</v>
      </c>
      <c r="L113">
        <f>K112</f>
        <v>58.856940779356471</v>
      </c>
      <c r="O113">
        <f>N112</f>
        <v>0</v>
      </c>
      <c r="Q113" s="32">
        <f>P112</f>
        <v>0</v>
      </c>
      <c r="T113">
        <f>S112</f>
        <v>0</v>
      </c>
      <c r="V113">
        <f>U112</f>
        <v>0</v>
      </c>
    </row>
    <row r="114" spans="1:22" x14ac:dyDescent="0.25">
      <c r="A114" s="60" t="s">
        <v>63</v>
      </c>
      <c r="B114" s="58" t="s">
        <v>64</v>
      </c>
      <c r="C114" s="15" t="s">
        <v>62</v>
      </c>
      <c r="D114" s="16">
        <v>791.74055960639828</v>
      </c>
      <c r="E114" s="16">
        <v>875.18313154237808</v>
      </c>
      <c r="F114" s="16">
        <f t="shared" ref="F114:F119" si="26">D114+E114</f>
        <v>1666.9236911487765</v>
      </c>
      <c r="H114">
        <f>J112</f>
        <v>791.74055960639828</v>
      </c>
      <c r="I114" s="54">
        <f>L112</f>
        <v>875.18313154237808</v>
      </c>
    </row>
    <row r="115" spans="1:22" x14ac:dyDescent="0.25">
      <c r="A115" s="61"/>
      <c r="B115" s="58"/>
      <c r="C115" s="15" t="s">
        <v>43</v>
      </c>
      <c r="D115" s="16">
        <v>53.245344374089896</v>
      </c>
      <c r="E115" s="16">
        <v>58.856940779356471</v>
      </c>
      <c r="F115" s="16">
        <f t="shared" si="26"/>
        <v>112.10228515344636</v>
      </c>
      <c r="H115">
        <f>J113</f>
        <v>53.245344374089896</v>
      </c>
      <c r="I115" s="54">
        <f>L113</f>
        <v>58.856940779356471</v>
      </c>
    </row>
    <row r="116" spans="1:22" x14ac:dyDescent="0.25">
      <c r="A116" s="60" t="s">
        <v>65</v>
      </c>
      <c r="B116" s="58" t="s">
        <v>66</v>
      </c>
      <c r="C116" s="15" t="s">
        <v>62</v>
      </c>
      <c r="D116" s="16">
        <v>0</v>
      </c>
      <c r="E116" s="16">
        <v>0</v>
      </c>
      <c r="F116" s="16">
        <f t="shared" si="26"/>
        <v>0</v>
      </c>
      <c r="H116">
        <f>O112</f>
        <v>0</v>
      </c>
      <c r="I116" s="54">
        <f>Q112</f>
        <v>0</v>
      </c>
    </row>
    <row r="117" spans="1:22" x14ac:dyDescent="0.25">
      <c r="A117" s="61"/>
      <c r="B117" s="58"/>
      <c r="C117" s="15" t="s">
        <v>43</v>
      </c>
      <c r="D117" s="16">
        <v>0</v>
      </c>
      <c r="E117" s="16">
        <v>0</v>
      </c>
      <c r="F117" s="16">
        <f t="shared" si="26"/>
        <v>0</v>
      </c>
      <c r="H117">
        <f>O113</f>
        <v>0</v>
      </c>
      <c r="I117" s="54">
        <f>Q113</f>
        <v>0</v>
      </c>
    </row>
    <row r="118" spans="1:22" x14ac:dyDescent="0.25">
      <c r="A118" s="60" t="s">
        <v>67</v>
      </c>
      <c r="B118" s="58" t="s">
        <v>68</v>
      </c>
      <c r="C118" s="15" t="s">
        <v>62</v>
      </c>
      <c r="D118" s="17">
        <v>0</v>
      </c>
      <c r="E118" s="17">
        <v>0</v>
      </c>
      <c r="F118" s="17">
        <f t="shared" si="26"/>
        <v>0</v>
      </c>
      <c r="H118">
        <f>T112</f>
        <v>0</v>
      </c>
      <c r="I118" s="54">
        <f>V112</f>
        <v>0</v>
      </c>
    </row>
    <row r="119" spans="1:22" x14ac:dyDescent="0.25">
      <c r="A119" s="61"/>
      <c r="B119" s="58"/>
      <c r="C119" s="15" t="s">
        <v>43</v>
      </c>
      <c r="D119" s="13">
        <v>0</v>
      </c>
      <c r="E119" s="13">
        <v>0</v>
      </c>
      <c r="F119" s="13">
        <f t="shared" si="26"/>
        <v>0</v>
      </c>
      <c r="H119">
        <f>T113</f>
        <v>0</v>
      </c>
      <c r="I119" s="54">
        <f>V113</f>
        <v>0</v>
      </c>
    </row>
    <row r="122" spans="1:22" x14ac:dyDescent="0.25">
      <c r="A122" s="18" t="s">
        <v>35</v>
      </c>
      <c r="I122" s="54" t="s">
        <v>92</v>
      </c>
      <c r="K122" s="54" t="s">
        <v>92</v>
      </c>
      <c r="N122" t="s">
        <v>95</v>
      </c>
      <c r="P122" t="s">
        <v>95</v>
      </c>
      <c r="S122" t="s">
        <v>94</v>
      </c>
      <c r="U122" t="s">
        <v>94</v>
      </c>
    </row>
    <row r="123" spans="1:22" x14ac:dyDescent="0.25">
      <c r="A123" s="56" t="s">
        <v>57</v>
      </c>
      <c r="B123" s="56" t="s">
        <v>58</v>
      </c>
      <c r="C123" s="56" t="s">
        <v>59</v>
      </c>
      <c r="D123" s="57" t="s">
        <v>60</v>
      </c>
      <c r="E123" s="57"/>
      <c r="F123" s="57"/>
      <c r="I123" s="54" t="s">
        <v>89</v>
      </c>
      <c r="K123" s="54" t="s">
        <v>93</v>
      </c>
      <c r="N123" t="s">
        <v>89</v>
      </c>
      <c r="P123" t="s">
        <v>93</v>
      </c>
      <c r="S123" t="s">
        <v>89</v>
      </c>
      <c r="U123" t="s">
        <v>93</v>
      </c>
    </row>
    <row r="124" spans="1:22" x14ac:dyDescent="0.25">
      <c r="A124" s="56"/>
      <c r="B124" s="56"/>
      <c r="C124" s="56"/>
      <c r="D124" s="13" t="s">
        <v>85</v>
      </c>
      <c r="E124" s="13" t="s">
        <v>86</v>
      </c>
      <c r="F124" s="14" t="s">
        <v>87</v>
      </c>
      <c r="I124" s="54" t="s">
        <v>90</v>
      </c>
      <c r="J124" t="s">
        <v>91</v>
      </c>
      <c r="K124" s="54" t="s">
        <v>90</v>
      </c>
      <c r="L124" t="s">
        <v>91</v>
      </c>
      <c r="N124" t="s">
        <v>90</v>
      </c>
      <c r="O124" t="s">
        <v>91</v>
      </c>
      <c r="P124" t="s">
        <v>90</v>
      </c>
      <c r="Q124" s="32" t="s">
        <v>91</v>
      </c>
      <c r="S124" t="s">
        <v>90</v>
      </c>
      <c r="T124" t="s">
        <v>91</v>
      </c>
      <c r="U124" t="s">
        <v>90</v>
      </c>
      <c r="V124" t="s">
        <v>91</v>
      </c>
    </row>
    <row r="125" spans="1:22" x14ac:dyDescent="0.25">
      <c r="A125" s="58">
        <v>1</v>
      </c>
      <c r="B125" s="58" t="s">
        <v>61</v>
      </c>
      <c r="C125" s="15" t="s">
        <v>62</v>
      </c>
      <c r="D125" s="16">
        <f t="shared" ref="D125:F125" si="27">D127+D129+D131</f>
        <v>481.86451408673628</v>
      </c>
      <c r="E125" s="16">
        <f t="shared" si="27"/>
        <v>452.57993035770812</v>
      </c>
      <c r="F125" s="16">
        <f t="shared" si="27"/>
        <v>934.44444444444434</v>
      </c>
      <c r="H125" s="53" t="s">
        <v>35</v>
      </c>
      <c r="I125" s="54">
        <v>32.405870436847103</v>
      </c>
      <c r="J125">
        <v>481.86451408673628</v>
      </c>
      <c r="K125" s="54">
        <v>30.436452896486234</v>
      </c>
      <c r="L125">
        <v>452.57993035770812</v>
      </c>
    </row>
    <row r="126" spans="1:22" x14ac:dyDescent="0.25">
      <c r="A126" s="58"/>
      <c r="B126" s="58"/>
      <c r="C126" s="15" t="s">
        <v>43</v>
      </c>
      <c r="D126" s="16">
        <f t="shared" ref="D126:F126" si="28">D128+D130+D132</f>
        <v>32.405870436847103</v>
      </c>
      <c r="E126" s="16">
        <f t="shared" si="28"/>
        <v>30.436452896486234</v>
      </c>
      <c r="F126" s="16">
        <f t="shared" si="28"/>
        <v>62.84232333333334</v>
      </c>
      <c r="J126">
        <f>I125</f>
        <v>32.405870436847103</v>
      </c>
      <c r="L126">
        <f>K125</f>
        <v>30.436452896486234</v>
      </c>
      <c r="O126">
        <f>N125</f>
        <v>0</v>
      </c>
      <c r="Q126" s="32">
        <f>P125</f>
        <v>0</v>
      </c>
      <c r="T126">
        <f>S125</f>
        <v>0</v>
      </c>
      <c r="V126">
        <f>U125</f>
        <v>0</v>
      </c>
    </row>
    <row r="127" spans="1:22" x14ac:dyDescent="0.25">
      <c r="A127" s="60" t="s">
        <v>63</v>
      </c>
      <c r="B127" s="58" t="s">
        <v>64</v>
      </c>
      <c r="C127" s="15" t="s">
        <v>62</v>
      </c>
      <c r="D127" s="16">
        <v>481.86451408673628</v>
      </c>
      <c r="E127" s="16">
        <v>452.57993035770812</v>
      </c>
      <c r="F127" s="16">
        <f t="shared" ref="F127:F132" si="29">D127+E127</f>
        <v>934.44444444444434</v>
      </c>
      <c r="H127">
        <f>J125</f>
        <v>481.86451408673628</v>
      </c>
      <c r="I127" s="54">
        <f>L125</f>
        <v>452.57993035770812</v>
      </c>
    </row>
    <row r="128" spans="1:22" x14ac:dyDescent="0.25">
      <c r="A128" s="61"/>
      <c r="B128" s="58"/>
      <c r="C128" s="15" t="s">
        <v>43</v>
      </c>
      <c r="D128" s="16">
        <v>32.405870436847103</v>
      </c>
      <c r="E128" s="16">
        <v>30.436452896486234</v>
      </c>
      <c r="F128" s="16">
        <f t="shared" si="29"/>
        <v>62.84232333333334</v>
      </c>
      <c r="H128">
        <f>J126</f>
        <v>32.405870436847103</v>
      </c>
      <c r="I128" s="54">
        <f>L126</f>
        <v>30.436452896486234</v>
      </c>
    </row>
    <row r="129" spans="1:22" x14ac:dyDescent="0.25">
      <c r="A129" s="60" t="s">
        <v>65</v>
      </c>
      <c r="B129" s="58" t="s">
        <v>66</v>
      </c>
      <c r="C129" s="15" t="s">
        <v>62</v>
      </c>
      <c r="D129" s="16">
        <v>0</v>
      </c>
      <c r="E129" s="16">
        <v>0</v>
      </c>
      <c r="F129" s="16">
        <f t="shared" si="29"/>
        <v>0</v>
      </c>
      <c r="H129">
        <f>O125</f>
        <v>0</v>
      </c>
      <c r="I129" s="54">
        <f>Q125</f>
        <v>0</v>
      </c>
    </row>
    <row r="130" spans="1:22" x14ac:dyDescent="0.25">
      <c r="A130" s="61"/>
      <c r="B130" s="58"/>
      <c r="C130" s="15" t="s">
        <v>43</v>
      </c>
      <c r="D130" s="16">
        <v>0</v>
      </c>
      <c r="E130" s="16">
        <v>0</v>
      </c>
      <c r="F130" s="16">
        <f t="shared" si="29"/>
        <v>0</v>
      </c>
      <c r="H130">
        <f>O126</f>
        <v>0</v>
      </c>
      <c r="I130" s="54">
        <f>Q126</f>
        <v>0</v>
      </c>
    </row>
    <row r="131" spans="1:22" x14ac:dyDescent="0.25">
      <c r="A131" s="60" t="s">
        <v>67</v>
      </c>
      <c r="B131" s="58" t="s">
        <v>68</v>
      </c>
      <c r="C131" s="15" t="s">
        <v>62</v>
      </c>
      <c r="D131" s="17">
        <v>0</v>
      </c>
      <c r="E131" s="17">
        <v>0</v>
      </c>
      <c r="F131" s="17">
        <f t="shared" si="29"/>
        <v>0</v>
      </c>
      <c r="H131">
        <f>T125</f>
        <v>0</v>
      </c>
      <c r="I131" s="54">
        <f>V125</f>
        <v>0</v>
      </c>
    </row>
    <row r="132" spans="1:22" x14ac:dyDescent="0.25">
      <c r="A132" s="61"/>
      <c r="B132" s="58"/>
      <c r="C132" s="15" t="s">
        <v>43</v>
      </c>
      <c r="D132" s="13">
        <v>0</v>
      </c>
      <c r="E132" s="13">
        <v>0</v>
      </c>
      <c r="F132" s="13">
        <f t="shared" si="29"/>
        <v>0</v>
      </c>
      <c r="H132">
        <f>T126</f>
        <v>0</v>
      </c>
      <c r="I132" s="54">
        <f>V126</f>
        <v>0</v>
      </c>
    </row>
    <row r="135" spans="1:22" x14ac:dyDescent="0.25">
      <c r="A135" s="18" t="s">
        <v>20</v>
      </c>
      <c r="I135" s="54" t="s">
        <v>92</v>
      </c>
      <c r="K135" s="54" t="s">
        <v>92</v>
      </c>
      <c r="N135" t="s">
        <v>95</v>
      </c>
      <c r="P135" t="s">
        <v>95</v>
      </c>
      <c r="S135" t="s">
        <v>94</v>
      </c>
      <c r="U135" t="s">
        <v>94</v>
      </c>
    </row>
    <row r="136" spans="1:22" x14ac:dyDescent="0.25">
      <c r="A136" s="56" t="s">
        <v>57</v>
      </c>
      <c r="B136" s="56" t="s">
        <v>58</v>
      </c>
      <c r="C136" s="56" t="s">
        <v>59</v>
      </c>
      <c r="D136" s="57" t="s">
        <v>60</v>
      </c>
      <c r="E136" s="57"/>
      <c r="F136" s="57"/>
      <c r="I136" s="54" t="s">
        <v>89</v>
      </c>
      <c r="K136" s="54" t="s">
        <v>93</v>
      </c>
      <c r="N136" t="s">
        <v>89</v>
      </c>
      <c r="P136" t="s">
        <v>93</v>
      </c>
      <c r="S136" t="s">
        <v>89</v>
      </c>
      <c r="U136" t="s">
        <v>93</v>
      </c>
    </row>
    <row r="137" spans="1:22" x14ac:dyDescent="0.25">
      <c r="A137" s="56"/>
      <c r="B137" s="56"/>
      <c r="C137" s="56"/>
      <c r="D137" s="13" t="s">
        <v>85</v>
      </c>
      <c r="E137" s="13" t="s">
        <v>86</v>
      </c>
      <c r="F137" s="14" t="s">
        <v>87</v>
      </c>
      <c r="I137" s="54" t="s">
        <v>90</v>
      </c>
      <c r="J137" t="s">
        <v>91</v>
      </c>
      <c r="K137" s="54" t="s">
        <v>90</v>
      </c>
      <c r="L137" t="s">
        <v>91</v>
      </c>
      <c r="N137" t="s">
        <v>90</v>
      </c>
      <c r="O137" t="s">
        <v>91</v>
      </c>
      <c r="P137" t="s">
        <v>90</v>
      </c>
      <c r="Q137" s="32" t="s">
        <v>91</v>
      </c>
      <c r="S137" t="s">
        <v>90</v>
      </c>
      <c r="T137" t="s">
        <v>91</v>
      </c>
      <c r="U137" t="s">
        <v>90</v>
      </c>
      <c r="V137" t="s">
        <v>91</v>
      </c>
    </row>
    <row r="138" spans="1:22" x14ac:dyDescent="0.25">
      <c r="A138" s="58">
        <v>1</v>
      </c>
      <c r="B138" s="58" t="s">
        <v>61</v>
      </c>
      <c r="C138" s="15" t="s">
        <v>62</v>
      </c>
      <c r="D138" s="16">
        <f t="shared" ref="D138:F138" si="30">D140+D142+D144</f>
        <v>9154.9890000000014</v>
      </c>
      <c r="E138" s="16">
        <f t="shared" si="30"/>
        <v>9945.6830000000009</v>
      </c>
      <c r="F138" s="16">
        <f t="shared" si="30"/>
        <v>19100.672000000002</v>
      </c>
      <c r="H138" s="53" t="s">
        <v>20</v>
      </c>
      <c r="I138" s="54">
        <v>615.61161894000008</v>
      </c>
      <c r="J138">
        <v>9153.94</v>
      </c>
      <c r="K138" s="54">
        <v>668.80715994000002</v>
      </c>
      <c r="L138">
        <v>9944.94</v>
      </c>
      <c r="M138" s="53" t="s">
        <v>20</v>
      </c>
      <c r="N138">
        <v>0</v>
      </c>
      <c r="O138">
        <v>0</v>
      </c>
      <c r="P138">
        <v>0</v>
      </c>
      <c r="Q138" s="32">
        <v>0</v>
      </c>
      <c r="R138" s="53" t="s">
        <v>20</v>
      </c>
      <c r="S138">
        <v>6.5320180999999991E-2</v>
      </c>
      <c r="T138">
        <v>1.0489999999999999</v>
      </c>
      <c r="U138">
        <v>4.6265867000000002E-2</v>
      </c>
      <c r="V138">
        <v>0.74299999999999999</v>
      </c>
    </row>
    <row r="139" spans="1:22" x14ac:dyDescent="0.25">
      <c r="A139" s="58"/>
      <c r="B139" s="58"/>
      <c r="C139" s="15" t="s">
        <v>43</v>
      </c>
      <c r="D139" s="16">
        <f t="shared" ref="D139:F139" si="31">D141+D143+D145</f>
        <v>615.67693912100003</v>
      </c>
      <c r="E139" s="16">
        <f t="shared" si="31"/>
        <v>668.85342580700001</v>
      </c>
      <c r="F139" s="16">
        <f t="shared" si="31"/>
        <v>1284.5303649279999</v>
      </c>
      <c r="J139">
        <f>I138</f>
        <v>615.61161894000008</v>
      </c>
      <c r="L139">
        <f>K138</f>
        <v>668.80715994000002</v>
      </c>
      <c r="O139">
        <f>N138</f>
        <v>0</v>
      </c>
      <c r="Q139" s="32">
        <f>P138</f>
        <v>0</v>
      </c>
      <c r="T139">
        <f>S138</f>
        <v>6.5320180999999991E-2</v>
      </c>
      <c r="V139">
        <f>U138</f>
        <v>4.6265867000000002E-2</v>
      </c>
    </row>
    <row r="140" spans="1:22" x14ac:dyDescent="0.25">
      <c r="A140" s="60" t="s">
        <v>63</v>
      </c>
      <c r="B140" s="58" t="s">
        <v>64</v>
      </c>
      <c r="C140" s="15" t="s">
        <v>62</v>
      </c>
      <c r="D140" s="16">
        <v>9153.94</v>
      </c>
      <c r="E140" s="16">
        <v>9944.94</v>
      </c>
      <c r="F140" s="16">
        <f t="shared" ref="F140:F145" si="32">D140+E140</f>
        <v>19098.88</v>
      </c>
      <c r="H140">
        <f>J138</f>
        <v>9153.94</v>
      </c>
      <c r="I140" s="54">
        <f>L138</f>
        <v>9944.94</v>
      </c>
    </row>
    <row r="141" spans="1:22" x14ac:dyDescent="0.25">
      <c r="A141" s="61"/>
      <c r="B141" s="58"/>
      <c r="C141" s="15" t="s">
        <v>43</v>
      </c>
      <c r="D141" s="16">
        <v>615.61161894000008</v>
      </c>
      <c r="E141" s="16">
        <v>668.80715994000002</v>
      </c>
      <c r="F141" s="16">
        <f t="shared" si="32"/>
        <v>1284.41877888</v>
      </c>
      <c r="H141">
        <f>J139</f>
        <v>615.61161894000008</v>
      </c>
      <c r="I141" s="54">
        <f>L139</f>
        <v>668.80715994000002</v>
      </c>
    </row>
    <row r="142" spans="1:22" x14ac:dyDescent="0.25">
      <c r="A142" s="60" t="s">
        <v>65</v>
      </c>
      <c r="B142" s="58" t="s">
        <v>66</v>
      </c>
      <c r="C142" s="15" t="s">
        <v>62</v>
      </c>
      <c r="D142" s="16">
        <v>0</v>
      </c>
      <c r="E142" s="16">
        <v>0</v>
      </c>
      <c r="F142" s="16">
        <f t="shared" si="32"/>
        <v>0</v>
      </c>
      <c r="H142">
        <f>O138</f>
        <v>0</v>
      </c>
      <c r="I142" s="54">
        <f>Q138</f>
        <v>0</v>
      </c>
    </row>
    <row r="143" spans="1:22" x14ac:dyDescent="0.25">
      <c r="A143" s="61"/>
      <c r="B143" s="58"/>
      <c r="C143" s="15" t="s">
        <v>43</v>
      </c>
      <c r="D143" s="16">
        <v>0</v>
      </c>
      <c r="E143" s="16">
        <v>0</v>
      </c>
      <c r="F143" s="16">
        <f t="shared" si="32"/>
        <v>0</v>
      </c>
      <c r="H143">
        <f>O139</f>
        <v>0</v>
      </c>
      <c r="I143" s="54">
        <f>Q139</f>
        <v>0</v>
      </c>
    </row>
    <row r="144" spans="1:22" x14ac:dyDescent="0.25">
      <c r="A144" s="60" t="s">
        <v>67</v>
      </c>
      <c r="B144" s="58" t="s">
        <v>68</v>
      </c>
      <c r="C144" s="15" t="s">
        <v>62</v>
      </c>
      <c r="D144" s="17">
        <v>1.0489999999999999</v>
      </c>
      <c r="E144" s="17">
        <v>0.74299999999999999</v>
      </c>
      <c r="F144" s="17">
        <f t="shared" si="32"/>
        <v>1.7919999999999998</v>
      </c>
      <c r="H144">
        <f>T138</f>
        <v>1.0489999999999999</v>
      </c>
      <c r="I144" s="54">
        <f>V138</f>
        <v>0.74299999999999999</v>
      </c>
    </row>
    <row r="145" spans="1:22" x14ac:dyDescent="0.25">
      <c r="A145" s="61"/>
      <c r="B145" s="58"/>
      <c r="C145" s="15" t="s">
        <v>43</v>
      </c>
      <c r="D145" s="13">
        <v>6.5320180999999991E-2</v>
      </c>
      <c r="E145" s="13">
        <v>4.6265867000000002E-2</v>
      </c>
      <c r="F145" s="13">
        <f t="shared" si="32"/>
        <v>0.11158604799999999</v>
      </c>
      <c r="H145">
        <f>T139</f>
        <v>6.5320180999999991E-2</v>
      </c>
      <c r="I145" s="54">
        <f>V139</f>
        <v>4.6265867000000002E-2</v>
      </c>
    </row>
    <row r="148" spans="1:22" x14ac:dyDescent="0.25">
      <c r="A148" s="18" t="s">
        <v>4</v>
      </c>
      <c r="I148" s="54" t="s">
        <v>92</v>
      </c>
      <c r="K148" s="54" t="s">
        <v>92</v>
      </c>
      <c r="N148" t="s">
        <v>95</v>
      </c>
      <c r="P148" t="s">
        <v>95</v>
      </c>
      <c r="S148" t="s">
        <v>94</v>
      </c>
      <c r="U148" t="s">
        <v>94</v>
      </c>
    </row>
    <row r="149" spans="1:22" x14ac:dyDescent="0.25">
      <c r="A149" s="56" t="s">
        <v>57</v>
      </c>
      <c r="B149" s="56" t="s">
        <v>58</v>
      </c>
      <c r="C149" s="56" t="s">
        <v>59</v>
      </c>
      <c r="D149" s="57" t="s">
        <v>60</v>
      </c>
      <c r="E149" s="57"/>
      <c r="F149" s="57"/>
      <c r="I149" s="54" t="s">
        <v>89</v>
      </c>
      <c r="K149" s="54" t="s">
        <v>93</v>
      </c>
      <c r="N149" t="s">
        <v>89</v>
      </c>
      <c r="P149" t="s">
        <v>93</v>
      </c>
      <c r="S149" t="s">
        <v>89</v>
      </c>
      <c r="U149" t="s">
        <v>93</v>
      </c>
    </row>
    <row r="150" spans="1:22" x14ac:dyDescent="0.25">
      <c r="A150" s="56"/>
      <c r="B150" s="56"/>
      <c r="C150" s="56"/>
      <c r="D150" s="13" t="s">
        <v>85</v>
      </c>
      <c r="E150" s="13" t="s">
        <v>86</v>
      </c>
      <c r="F150" s="14" t="s">
        <v>87</v>
      </c>
      <c r="I150" s="54" t="s">
        <v>90</v>
      </c>
      <c r="J150" t="s">
        <v>91</v>
      </c>
      <c r="K150" s="54" t="s">
        <v>90</v>
      </c>
      <c r="L150" t="s">
        <v>91</v>
      </c>
      <c r="N150" t="s">
        <v>90</v>
      </c>
      <c r="O150" t="s">
        <v>91</v>
      </c>
      <c r="P150" t="s">
        <v>90</v>
      </c>
      <c r="Q150" s="32" t="s">
        <v>91</v>
      </c>
      <c r="S150" t="s">
        <v>90</v>
      </c>
      <c r="T150" t="s">
        <v>91</v>
      </c>
      <c r="U150" t="s">
        <v>90</v>
      </c>
      <c r="V150" t="s">
        <v>91</v>
      </c>
    </row>
    <row r="151" spans="1:22" x14ac:dyDescent="0.25">
      <c r="A151" s="58">
        <v>1</v>
      </c>
      <c r="B151" s="58" t="s">
        <v>61</v>
      </c>
      <c r="C151" s="15" t="s">
        <v>62</v>
      </c>
      <c r="D151" s="16">
        <f t="shared" ref="D151:F151" si="33">D153+D155+D157</f>
        <v>675082.7889171479</v>
      </c>
      <c r="E151" s="16">
        <f t="shared" si="33"/>
        <v>675483.37125736102</v>
      </c>
      <c r="F151" s="16">
        <f t="shared" si="33"/>
        <v>1350566.160174509</v>
      </c>
      <c r="H151" s="53" t="s">
        <v>4</v>
      </c>
      <c r="I151" s="54">
        <v>40045.142116266674</v>
      </c>
      <c r="J151">
        <v>618362.29333333322</v>
      </c>
      <c r="K151" s="54">
        <v>40097.349762064521</v>
      </c>
      <c r="L151">
        <v>619168.464516129</v>
      </c>
      <c r="M151" s="53" t="s">
        <v>4</v>
      </c>
      <c r="N151">
        <v>1753.6405216036503</v>
      </c>
      <c r="O151">
        <v>29335.884800489315</v>
      </c>
      <c r="P151">
        <v>1767.6698694789084</v>
      </c>
      <c r="Q151" s="32">
        <v>29570.575621113258</v>
      </c>
      <c r="R151" s="53" t="s">
        <v>4</v>
      </c>
      <c r="S151">
        <v>1636.9986377923879</v>
      </c>
      <c r="T151">
        <v>27384.610783325443</v>
      </c>
      <c r="U151">
        <v>1598.7211667670822</v>
      </c>
      <c r="V151">
        <v>26744.331120118688</v>
      </c>
    </row>
    <row r="152" spans="1:22" x14ac:dyDescent="0.25">
      <c r="A152" s="58"/>
      <c r="B152" s="58"/>
      <c r="C152" s="15" t="s">
        <v>43</v>
      </c>
      <c r="D152" s="16">
        <f t="shared" ref="D152:F152" si="34">D154+D156+D158</f>
        <v>43435.78127566271</v>
      </c>
      <c r="E152" s="16">
        <f t="shared" si="34"/>
        <v>43463.740798310515</v>
      </c>
      <c r="F152" s="16">
        <f t="shared" si="34"/>
        <v>86899.522073973232</v>
      </c>
      <c r="J152">
        <f>I151</f>
        <v>40045.142116266674</v>
      </c>
      <c r="L152">
        <f>K151</f>
        <v>40097.349762064521</v>
      </c>
      <c r="O152">
        <f>N151</f>
        <v>1753.6405216036503</v>
      </c>
      <c r="Q152" s="32">
        <f>P151</f>
        <v>1767.6698694789084</v>
      </c>
      <c r="T152">
        <f>S151</f>
        <v>1636.9986377923879</v>
      </c>
      <c r="V152">
        <f>U151</f>
        <v>1598.7211667670822</v>
      </c>
    </row>
    <row r="153" spans="1:22" x14ac:dyDescent="0.25">
      <c r="A153" s="60" t="s">
        <v>63</v>
      </c>
      <c r="B153" s="58" t="s">
        <v>64</v>
      </c>
      <c r="C153" s="15" t="s">
        <v>62</v>
      </c>
      <c r="D153" s="16">
        <v>618362.29333333322</v>
      </c>
      <c r="E153" s="16">
        <v>619168.464516129</v>
      </c>
      <c r="F153" s="16">
        <f t="shared" ref="F153:F158" si="35">D153+E153</f>
        <v>1237530.7578494623</v>
      </c>
      <c r="H153">
        <f>J151</f>
        <v>618362.29333333322</v>
      </c>
      <c r="I153" s="54">
        <f>L151</f>
        <v>619168.464516129</v>
      </c>
    </row>
    <row r="154" spans="1:22" x14ac:dyDescent="0.25">
      <c r="A154" s="61"/>
      <c r="B154" s="58"/>
      <c r="C154" s="15" t="s">
        <v>43</v>
      </c>
      <c r="D154" s="16">
        <v>40045.142116266674</v>
      </c>
      <c r="E154" s="16">
        <v>40097.349762064521</v>
      </c>
      <c r="F154" s="16">
        <f t="shared" si="35"/>
        <v>80142.491878331202</v>
      </c>
      <c r="H154">
        <f>J152</f>
        <v>40045.142116266674</v>
      </c>
      <c r="I154" s="54">
        <f>L152</f>
        <v>40097.349762064521</v>
      </c>
    </row>
    <row r="155" spans="1:22" x14ac:dyDescent="0.25">
      <c r="A155" s="60" t="s">
        <v>65</v>
      </c>
      <c r="B155" s="58" t="s">
        <v>66</v>
      </c>
      <c r="C155" s="15" t="s">
        <v>62</v>
      </c>
      <c r="D155" s="16">
        <v>29335.884800489315</v>
      </c>
      <c r="E155" s="16">
        <v>29570.575621113258</v>
      </c>
      <c r="F155" s="16">
        <f t="shared" si="35"/>
        <v>58906.460421602576</v>
      </c>
      <c r="H155">
        <f>O151</f>
        <v>29335.884800489315</v>
      </c>
      <c r="I155" s="54">
        <f>Q151</f>
        <v>29570.575621113258</v>
      </c>
    </row>
    <row r="156" spans="1:22" x14ac:dyDescent="0.25">
      <c r="A156" s="61"/>
      <c r="B156" s="58"/>
      <c r="C156" s="15" t="s">
        <v>43</v>
      </c>
      <c r="D156" s="16">
        <v>1753.6405216036503</v>
      </c>
      <c r="E156" s="16">
        <v>1767.6698694789084</v>
      </c>
      <c r="F156" s="16">
        <f t="shared" si="35"/>
        <v>3521.3103910825585</v>
      </c>
      <c r="H156">
        <f>O152</f>
        <v>1753.6405216036503</v>
      </c>
      <c r="I156" s="54">
        <f>Q152</f>
        <v>1767.6698694789084</v>
      </c>
    </row>
    <row r="157" spans="1:22" x14ac:dyDescent="0.25">
      <c r="A157" s="60" t="s">
        <v>67</v>
      </c>
      <c r="B157" s="58" t="s">
        <v>68</v>
      </c>
      <c r="C157" s="15" t="s">
        <v>62</v>
      </c>
      <c r="D157" s="17">
        <v>27384.610783325443</v>
      </c>
      <c r="E157" s="17">
        <v>26744.331120118688</v>
      </c>
      <c r="F157" s="17">
        <f t="shared" si="35"/>
        <v>54128.941903444131</v>
      </c>
      <c r="H157" s="30">
        <f>T151</f>
        <v>27384.610783325443</v>
      </c>
      <c r="I157" s="54">
        <f>V151</f>
        <v>26744.331120118688</v>
      </c>
    </row>
    <row r="158" spans="1:22" x14ac:dyDescent="0.25">
      <c r="A158" s="61"/>
      <c r="B158" s="58"/>
      <c r="C158" s="15" t="s">
        <v>43</v>
      </c>
      <c r="D158" s="13">
        <v>1636.9986377923879</v>
      </c>
      <c r="E158" s="13">
        <v>1598.7211667670822</v>
      </c>
      <c r="F158" s="13">
        <f t="shared" si="35"/>
        <v>3235.71980455947</v>
      </c>
      <c r="H158" s="30">
        <f>T152</f>
        <v>1636.9986377923879</v>
      </c>
      <c r="I158" s="54">
        <f>V152</f>
        <v>1598.7211667670822</v>
      </c>
    </row>
    <row r="161" spans="1:22" x14ac:dyDescent="0.25">
      <c r="A161" s="18" t="s">
        <v>6</v>
      </c>
      <c r="I161" s="54" t="s">
        <v>92</v>
      </c>
      <c r="K161" s="54" t="s">
        <v>92</v>
      </c>
      <c r="N161" t="s">
        <v>95</v>
      </c>
      <c r="P161" t="s">
        <v>95</v>
      </c>
      <c r="S161" t="s">
        <v>94</v>
      </c>
      <c r="U161" t="s">
        <v>94</v>
      </c>
    </row>
    <row r="162" spans="1:22" x14ac:dyDescent="0.25">
      <c r="A162" s="56" t="s">
        <v>57</v>
      </c>
      <c r="B162" s="56" t="s">
        <v>58</v>
      </c>
      <c r="C162" s="56" t="s">
        <v>59</v>
      </c>
      <c r="D162" s="57" t="s">
        <v>60</v>
      </c>
      <c r="E162" s="57"/>
      <c r="F162" s="57"/>
      <c r="I162" s="54" t="s">
        <v>89</v>
      </c>
      <c r="K162" s="54" t="s">
        <v>93</v>
      </c>
      <c r="N162" t="s">
        <v>89</v>
      </c>
      <c r="P162" t="s">
        <v>93</v>
      </c>
      <c r="S162" t="s">
        <v>89</v>
      </c>
      <c r="U162" t="s">
        <v>93</v>
      </c>
    </row>
    <row r="163" spans="1:22" x14ac:dyDescent="0.25">
      <c r="A163" s="56"/>
      <c r="B163" s="56"/>
      <c r="C163" s="56"/>
      <c r="D163" s="13" t="s">
        <v>85</v>
      </c>
      <c r="E163" s="13" t="s">
        <v>86</v>
      </c>
      <c r="F163" s="14" t="s">
        <v>87</v>
      </c>
      <c r="I163" s="54" t="s">
        <v>90</v>
      </c>
      <c r="J163" t="s">
        <v>91</v>
      </c>
      <c r="K163" s="54" t="s">
        <v>90</v>
      </c>
      <c r="L163" t="s">
        <v>91</v>
      </c>
      <c r="N163" t="s">
        <v>90</v>
      </c>
      <c r="O163" t="s">
        <v>91</v>
      </c>
      <c r="P163" t="s">
        <v>90</v>
      </c>
      <c r="Q163" s="32" t="s">
        <v>91</v>
      </c>
      <c r="S163" t="s">
        <v>90</v>
      </c>
      <c r="T163" t="s">
        <v>91</v>
      </c>
      <c r="U163" t="s">
        <v>90</v>
      </c>
      <c r="V163" t="s">
        <v>91</v>
      </c>
    </row>
    <row r="164" spans="1:22" x14ac:dyDescent="0.25">
      <c r="A164" s="58">
        <v>1</v>
      </c>
      <c r="B164" s="58" t="s">
        <v>61</v>
      </c>
      <c r="C164" s="15" t="s">
        <v>62</v>
      </c>
      <c r="D164" s="16">
        <f t="shared" ref="D164:E164" si="36">D166+D168+D170</f>
        <v>89993.500339762104</v>
      </c>
      <c r="E164" s="16">
        <f t="shared" si="36"/>
        <v>83419.423888804668</v>
      </c>
      <c r="F164" s="16">
        <f>F166+F168+F170</f>
        <v>173412.92422856679</v>
      </c>
      <c r="H164" s="53" t="s">
        <v>6</v>
      </c>
      <c r="I164" s="54">
        <v>4782.0307770000009</v>
      </c>
      <c r="J164">
        <v>79996.5</v>
      </c>
      <c r="K164" s="54">
        <v>4425.3865515483876</v>
      </c>
      <c r="L164">
        <v>74030.354838709682</v>
      </c>
      <c r="M164" s="53" t="s">
        <v>6</v>
      </c>
      <c r="N164">
        <v>333.46316714471965</v>
      </c>
      <c r="O164">
        <v>5578.3593821258601</v>
      </c>
      <c r="P164">
        <v>313.19744980443284</v>
      </c>
      <c r="Q164" s="32">
        <v>5239.3430660850618</v>
      </c>
      <c r="R164" s="53" t="s">
        <v>6</v>
      </c>
      <c r="S164">
        <v>268.76764291209935</v>
      </c>
      <c r="T164">
        <v>4418.6409576362557</v>
      </c>
      <c r="U164">
        <v>252.41105488268826</v>
      </c>
      <c r="V164">
        <v>4149.725984009925</v>
      </c>
    </row>
    <row r="165" spans="1:22" x14ac:dyDescent="0.25">
      <c r="A165" s="58"/>
      <c r="B165" s="58"/>
      <c r="C165" s="15" t="s">
        <v>43</v>
      </c>
      <c r="D165" s="16">
        <f t="shared" ref="D165:F165" si="37">D167+D169+D171</f>
        <v>5384.2615870568197</v>
      </c>
      <c r="E165" s="16">
        <f t="shared" si="37"/>
        <v>4990.9950562355089</v>
      </c>
      <c r="F165" s="16">
        <f t="shared" si="37"/>
        <v>10375.256643292329</v>
      </c>
      <c r="J165">
        <f>I164</f>
        <v>4782.0307770000009</v>
      </c>
      <c r="L165">
        <f>K164</f>
        <v>4425.3865515483876</v>
      </c>
      <c r="O165">
        <f>N164</f>
        <v>333.46316714471965</v>
      </c>
      <c r="Q165" s="32">
        <f>P164</f>
        <v>313.19744980443284</v>
      </c>
      <c r="T165">
        <f>S164</f>
        <v>268.76764291209935</v>
      </c>
      <c r="V165">
        <f>U164</f>
        <v>252.41105488268826</v>
      </c>
    </row>
    <row r="166" spans="1:22" x14ac:dyDescent="0.25">
      <c r="A166" s="60" t="s">
        <v>63</v>
      </c>
      <c r="B166" s="58" t="s">
        <v>64</v>
      </c>
      <c r="C166" s="15" t="s">
        <v>62</v>
      </c>
      <c r="D166" s="16">
        <v>79996.5</v>
      </c>
      <c r="E166" s="16">
        <v>74030.354838709682</v>
      </c>
      <c r="F166" s="16">
        <f t="shared" ref="F166:F171" si="38">D166+E166</f>
        <v>154026.8548387097</v>
      </c>
      <c r="H166">
        <f>J164</f>
        <v>79996.5</v>
      </c>
      <c r="I166" s="54">
        <f>L164</f>
        <v>74030.354838709682</v>
      </c>
    </row>
    <row r="167" spans="1:22" x14ac:dyDescent="0.25">
      <c r="A167" s="61"/>
      <c r="B167" s="58"/>
      <c r="C167" s="15" t="s">
        <v>43</v>
      </c>
      <c r="D167" s="16">
        <v>4782.0307770000009</v>
      </c>
      <c r="E167" s="16">
        <v>4425.3865515483876</v>
      </c>
      <c r="F167" s="16">
        <f t="shared" si="38"/>
        <v>9207.4173285483885</v>
      </c>
      <c r="H167">
        <f>J165</f>
        <v>4782.0307770000009</v>
      </c>
      <c r="I167" s="54">
        <f>L165</f>
        <v>4425.3865515483876</v>
      </c>
    </row>
    <row r="168" spans="1:22" x14ac:dyDescent="0.25">
      <c r="A168" s="60" t="s">
        <v>65</v>
      </c>
      <c r="B168" s="58" t="s">
        <v>66</v>
      </c>
      <c r="C168" s="15" t="s">
        <v>62</v>
      </c>
      <c r="D168" s="16">
        <v>5578.3593821258601</v>
      </c>
      <c r="E168" s="16">
        <v>5239.3430660850618</v>
      </c>
      <c r="F168" s="16">
        <f t="shared" si="38"/>
        <v>10817.702448210923</v>
      </c>
      <c r="H168">
        <f>O164</f>
        <v>5578.3593821258601</v>
      </c>
      <c r="I168" s="54">
        <f>Q164</f>
        <v>5239.3430660850618</v>
      </c>
    </row>
    <row r="169" spans="1:22" x14ac:dyDescent="0.25">
      <c r="A169" s="61"/>
      <c r="B169" s="58"/>
      <c r="C169" s="15" t="s">
        <v>43</v>
      </c>
      <c r="D169" s="16">
        <v>333.46316714471965</v>
      </c>
      <c r="E169" s="16">
        <v>313.19744980443284</v>
      </c>
      <c r="F169" s="16">
        <f t="shared" si="38"/>
        <v>646.66061694915243</v>
      </c>
      <c r="H169">
        <f>O165</f>
        <v>333.46316714471965</v>
      </c>
      <c r="I169" s="54">
        <f>Q165</f>
        <v>313.19744980443284</v>
      </c>
    </row>
    <row r="170" spans="1:22" x14ac:dyDescent="0.25">
      <c r="A170" s="60" t="s">
        <v>67</v>
      </c>
      <c r="B170" s="58" t="s">
        <v>68</v>
      </c>
      <c r="C170" s="15" t="s">
        <v>62</v>
      </c>
      <c r="D170" s="17">
        <v>4418.6409576362557</v>
      </c>
      <c r="E170" s="17">
        <v>4149.725984009925</v>
      </c>
      <c r="F170" s="17">
        <f t="shared" si="38"/>
        <v>8568.3669416461817</v>
      </c>
      <c r="H170" s="31">
        <f>T164</f>
        <v>4418.6409576362557</v>
      </c>
      <c r="I170" s="54">
        <f>V164</f>
        <v>4149.725984009925</v>
      </c>
      <c r="L170">
        <f>I172+K172+N172+P172+S172+U172</f>
        <v>10375.25664329233</v>
      </c>
    </row>
    <row r="171" spans="1:22" x14ac:dyDescent="0.25">
      <c r="A171" s="61"/>
      <c r="B171" s="58"/>
      <c r="C171" s="15" t="s">
        <v>43</v>
      </c>
      <c r="D171" s="13">
        <v>268.76764291209935</v>
      </c>
      <c r="E171" s="13">
        <v>252.41105488268826</v>
      </c>
      <c r="F171" s="13">
        <f t="shared" si="38"/>
        <v>521.17869779478758</v>
      </c>
      <c r="H171" s="31">
        <f>T165</f>
        <v>268.76764291209935</v>
      </c>
      <c r="I171" s="54">
        <f>V165</f>
        <v>252.41105488268826</v>
      </c>
      <c r="L171">
        <f>J172+L172+O172+Q172+T172+V172</f>
        <v>173412.92422856682</v>
      </c>
    </row>
    <row r="172" spans="1:22" x14ac:dyDescent="0.25">
      <c r="H172" s="53" t="s">
        <v>6</v>
      </c>
      <c r="I172" s="32">
        <v>4782.0307770000009</v>
      </c>
      <c r="J172" s="32">
        <v>79996.5</v>
      </c>
      <c r="K172" s="32">
        <v>4425.3865515483876</v>
      </c>
      <c r="L172" s="32">
        <v>74030.354838709682</v>
      </c>
      <c r="M172" s="53" t="s">
        <v>6</v>
      </c>
      <c r="N172" s="32">
        <v>333.46316714471965</v>
      </c>
      <c r="O172" s="32">
        <v>5578.3593821258601</v>
      </c>
      <c r="P172" s="32">
        <v>313.19744980443284</v>
      </c>
      <c r="Q172" s="32">
        <v>5239.3430660850618</v>
      </c>
      <c r="R172" s="53" t="s">
        <v>6</v>
      </c>
      <c r="S172" s="32">
        <v>268.76764291209935</v>
      </c>
      <c r="T172" s="32">
        <v>4418.6409576362557</v>
      </c>
      <c r="U172" s="32">
        <v>252.41105488268826</v>
      </c>
      <c r="V172" s="32">
        <v>4149.725984009925</v>
      </c>
    </row>
    <row r="174" spans="1:22" x14ac:dyDescent="0.25">
      <c r="A174" s="18" t="s">
        <v>16</v>
      </c>
      <c r="I174" s="54" t="s">
        <v>92</v>
      </c>
      <c r="K174" s="54" t="s">
        <v>92</v>
      </c>
      <c r="N174" t="s">
        <v>95</v>
      </c>
      <c r="P174" t="s">
        <v>95</v>
      </c>
      <c r="S174" t="s">
        <v>94</v>
      </c>
      <c r="U174" t="s">
        <v>94</v>
      </c>
    </row>
    <row r="175" spans="1:22" x14ac:dyDescent="0.25">
      <c r="A175" s="56" t="s">
        <v>57</v>
      </c>
      <c r="B175" s="56" t="s">
        <v>58</v>
      </c>
      <c r="C175" s="56" t="s">
        <v>59</v>
      </c>
      <c r="D175" s="57" t="s">
        <v>60</v>
      </c>
      <c r="E175" s="57"/>
      <c r="F175" s="57"/>
      <c r="I175" s="54" t="s">
        <v>89</v>
      </c>
      <c r="K175" s="54" t="s">
        <v>93</v>
      </c>
      <c r="N175" t="s">
        <v>89</v>
      </c>
      <c r="P175" t="s">
        <v>93</v>
      </c>
      <c r="S175" t="s">
        <v>89</v>
      </c>
      <c r="U175" t="s">
        <v>93</v>
      </c>
    </row>
    <row r="176" spans="1:22" x14ac:dyDescent="0.25">
      <c r="A176" s="56"/>
      <c r="B176" s="56"/>
      <c r="C176" s="56"/>
      <c r="D176" s="13" t="s">
        <v>85</v>
      </c>
      <c r="E176" s="13" t="s">
        <v>86</v>
      </c>
      <c r="F176" s="14" t="s">
        <v>87</v>
      </c>
      <c r="I176" s="54" t="s">
        <v>90</v>
      </c>
      <c r="J176" t="s">
        <v>91</v>
      </c>
      <c r="K176" s="54" t="s">
        <v>90</v>
      </c>
      <c r="L176" t="s">
        <v>91</v>
      </c>
      <c r="N176" t="s">
        <v>90</v>
      </c>
      <c r="O176" t="s">
        <v>91</v>
      </c>
      <c r="P176" t="s">
        <v>90</v>
      </c>
      <c r="Q176" s="32" t="s">
        <v>91</v>
      </c>
      <c r="S176" t="s">
        <v>90</v>
      </c>
      <c r="T176" t="s">
        <v>91</v>
      </c>
      <c r="U176" t="s">
        <v>90</v>
      </c>
      <c r="V176" t="s">
        <v>91</v>
      </c>
    </row>
    <row r="177" spans="1:22" x14ac:dyDescent="0.25">
      <c r="A177" s="58">
        <v>1</v>
      </c>
      <c r="B177" s="58" t="s">
        <v>61</v>
      </c>
      <c r="C177" s="15" t="s">
        <v>62</v>
      </c>
      <c r="D177" s="16">
        <f t="shared" ref="D177:F177" si="39">D179+D181+D183</f>
        <v>123371.14893978844</v>
      </c>
      <c r="E177" s="16">
        <f t="shared" si="39"/>
        <v>119933.60540513879</v>
      </c>
      <c r="F177" s="16">
        <f t="shared" si="39"/>
        <v>243304.75434492723</v>
      </c>
      <c r="H177" s="53" t="s">
        <v>16</v>
      </c>
      <c r="I177" s="54">
        <v>7121.1875920859047</v>
      </c>
      <c r="J177">
        <v>105889.69074193548</v>
      </c>
      <c r="K177" s="54">
        <v>6908.7370980862752</v>
      </c>
      <c r="L177">
        <v>102730.62256451615</v>
      </c>
      <c r="M177" s="53" t="s">
        <v>16</v>
      </c>
      <c r="N177">
        <v>857.4963503584961</v>
      </c>
      <c r="O177">
        <v>13770.838625295028</v>
      </c>
      <c r="P177">
        <v>828.18289675875474</v>
      </c>
      <c r="Q177" s="32">
        <v>13300.083456595656</v>
      </c>
      <c r="R177" s="53" t="s">
        <v>16</v>
      </c>
      <c r="S177">
        <v>275.47056827036488</v>
      </c>
      <c r="T177">
        <v>3710.6195725579264</v>
      </c>
      <c r="U177">
        <v>300.52981651035793</v>
      </c>
      <c r="V177">
        <v>3902.8993840269773</v>
      </c>
    </row>
    <row r="178" spans="1:22" x14ac:dyDescent="0.25">
      <c r="A178" s="58"/>
      <c r="B178" s="58"/>
      <c r="C178" s="15" t="s">
        <v>43</v>
      </c>
      <c r="D178" s="16">
        <f t="shared" ref="D178:F178" si="40">D180+D182+D184</f>
        <v>8254.1545107147649</v>
      </c>
      <c r="E178" s="16">
        <f t="shared" si="40"/>
        <v>8037.4498113553873</v>
      </c>
      <c r="F178" s="16">
        <f t="shared" si="40"/>
        <v>16291.604322070152</v>
      </c>
      <c r="J178">
        <f>I177</f>
        <v>7121.1875920859047</v>
      </c>
      <c r="L178">
        <f>K177</f>
        <v>6908.7370980862752</v>
      </c>
      <c r="O178">
        <f>N177</f>
        <v>857.4963503584961</v>
      </c>
      <c r="Q178" s="32">
        <f>P177</f>
        <v>828.18289675875474</v>
      </c>
      <c r="T178">
        <f>S177</f>
        <v>275.47056827036488</v>
      </c>
      <c r="V178">
        <f>U177</f>
        <v>300.52981651035793</v>
      </c>
    </row>
    <row r="179" spans="1:22" x14ac:dyDescent="0.25">
      <c r="A179" s="60" t="s">
        <v>63</v>
      </c>
      <c r="B179" s="58" t="s">
        <v>64</v>
      </c>
      <c r="C179" s="15" t="s">
        <v>62</v>
      </c>
      <c r="D179" s="16">
        <v>105889.69074193548</v>
      </c>
      <c r="E179" s="16">
        <v>102730.62256451615</v>
      </c>
      <c r="F179" s="16">
        <f t="shared" ref="F179:F184" si="41">D179+E179</f>
        <v>208620.31330645163</v>
      </c>
      <c r="H179">
        <f>J177</f>
        <v>105889.69074193548</v>
      </c>
      <c r="I179" s="54">
        <f>L177</f>
        <v>102730.62256451615</v>
      </c>
    </row>
    <row r="180" spans="1:22" x14ac:dyDescent="0.25">
      <c r="A180" s="61"/>
      <c r="B180" s="58"/>
      <c r="C180" s="15" t="s">
        <v>43</v>
      </c>
      <c r="D180" s="16">
        <v>7121.1875920859047</v>
      </c>
      <c r="E180" s="16">
        <v>6908.7370980862752</v>
      </c>
      <c r="F180" s="16">
        <f t="shared" si="41"/>
        <v>14029.92469017218</v>
      </c>
      <c r="H180">
        <f>J178</f>
        <v>7121.1875920859047</v>
      </c>
      <c r="I180" s="54">
        <f>L178</f>
        <v>6908.7370980862752</v>
      </c>
    </row>
    <row r="181" spans="1:22" x14ac:dyDescent="0.25">
      <c r="A181" s="60" t="s">
        <v>65</v>
      </c>
      <c r="B181" s="58" t="s">
        <v>66</v>
      </c>
      <c r="C181" s="15" t="s">
        <v>62</v>
      </c>
      <c r="D181" s="16">
        <v>13770.838625295028</v>
      </c>
      <c r="E181" s="16">
        <v>13300.083456595656</v>
      </c>
      <c r="F181" s="16">
        <f t="shared" si="41"/>
        <v>27070.922081890683</v>
      </c>
      <c r="H181">
        <f>O177</f>
        <v>13770.838625295028</v>
      </c>
      <c r="I181" s="54">
        <f>Q177</f>
        <v>13300.083456595656</v>
      </c>
    </row>
    <row r="182" spans="1:22" x14ac:dyDescent="0.25">
      <c r="A182" s="61"/>
      <c r="B182" s="58"/>
      <c r="C182" s="15" t="s">
        <v>43</v>
      </c>
      <c r="D182" s="16">
        <v>857.4963503584961</v>
      </c>
      <c r="E182" s="16">
        <v>828.18289675875474</v>
      </c>
      <c r="F182" s="16">
        <f t="shared" si="41"/>
        <v>1685.6792471172507</v>
      </c>
      <c r="H182">
        <f>O178</f>
        <v>857.4963503584961</v>
      </c>
      <c r="I182" s="54">
        <f>Q178</f>
        <v>828.18289675875474</v>
      </c>
    </row>
    <row r="183" spans="1:22" x14ac:dyDescent="0.25">
      <c r="A183" s="60" t="s">
        <v>67</v>
      </c>
      <c r="B183" s="58" t="s">
        <v>68</v>
      </c>
      <c r="C183" s="15" t="s">
        <v>62</v>
      </c>
      <c r="D183" s="17">
        <v>3710.6195725579264</v>
      </c>
      <c r="E183" s="17">
        <v>3902.8993840269773</v>
      </c>
      <c r="F183" s="17">
        <f t="shared" si="41"/>
        <v>7613.5189565849032</v>
      </c>
      <c r="H183">
        <f>T177</f>
        <v>3710.6195725579264</v>
      </c>
      <c r="I183" s="54">
        <f>V177</f>
        <v>3902.8993840269773</v>
      </c>
    </row>
    <row r="184" spans="1:22" x14ac:dyDescent="0.25">
      <c r="A184" s="61"/>
      <c r="B184" s="58"/>
      <c r="C184" s="15" t="s">
        <v>43</v>
      </c>
      <c r="D184" s="13">
        <v>275.47056827036488</v>
      </c>
      <c r="E184" s="13">
        <v>300.52981651035793</v>
      </c>
      <c r="F184" s="13">
        <f t="shared" si="41"/>
        <v>576.00038478072281</v>
      </c>
      <c r="H184">
        <f>T178</f>
        <v>275.47056827036488</v>
      </c>
      <c r="I184" s="54">
        <f>V178</f>
        <v>300.52981651035793</v>
      </c>
    </row>
    <row r="187" spans="1:22" x14ac:dyDescent="0.25">
      <c r="A187" s="18" t="s">
        <v>28</v>
      </c>
      <c r="I187" s="54" t="s">
        <v>92</v>
      </c>
      <c r="K187" s="54" t="s">
        <v>92</v>
      </c>
      <c r="N187" t="s">
        <v>95</v>
      </c>
      <c r="P187" t="s">
        <v>95</v>
      </c>
      <c r="S187" t="s">
        <v>94</v>
      </c>
      <c r="U187" t="s">
        <v>94</v>
      </c>
    </row>
    <row r="188" spans="1:22" x14ac:dyDescent="0.25">
      <c r="A188" s="56" t="s">
        <v>57</v>
      </c>
      <c r="B188" s="56" t="s">
        <v>58</v>
      </c>
      <c r="C188" s="56" t="s">
        <v>59</v>
      </c>
      <c r="D188" s="57" t="s">
        <v>60</v>
      </c>
      <c r="E188" s="57"/>
      <c r="F188" s="57"/>
      <c r="I188" s="54" t="s">
        <v>89</v>
      </c>
      <c r="K188" s="54" t="s">
        <v>93</v>
      </c>
      <c r="N188" t="s">
        <v>89</v>
      </c>
      <c r="P188" t="s">
        <v>93</v>
      </c>
      <c r="S188" t="s">
        <v>89</v>
      </c>
      <c r="U188" t="s">
        <v>93</v>
      </c>
    </row>
    <row r="189" spans="1:22" x14ac:dyDescent="0.25">
      <c r="A189" s="56"/>
      <c r="B189" s="56"/>
      <c r="C189" s="56"/>
      <c r="D189" s="13" t="s">
        <v>85</v>
      </c>
      <c r="E189" s="13" t="s">
        <v>86</v>
      </c>
      <c r="F189" s="14" t="s">
        <v>87</v>
      </c>
      <c r="I189" s="54" t="s">
        <v>90</v>
      </c>
      <c r="J189" t="s">
        <v>91</v>
      </c>
      <c r="K189" s="54" t="s">
        <v>90</v>
      </c>
      <c r="L189" t="s">
        <v>91</v>
      </c>
      <c r="N189" t="s">
        <v>90</v>
      </c>
      <c r="O189" t="s">
        <v>91</v>
      </c>
      <c r="P189" t="s">
        <v>90</v>
      </c>
      <c r="Q189" s="32" t="s">
        <v>91</v>
      </c>
      <c r="S189" t="s">
        <v>90</v>
      </c>
      <c r="T189" t="s">
        <v>91</v>
      </c>
      <c r="U189" t="s">
        <v>90</v>
      </c>
      <c r="V189" t="s">
        <v>91</v>
      </c>
    </row>
    <row r="190" spans="1:22" x14ac:dyDescent="0.25">
      <c r="A190" s="58">
        <v>1</v>
      </c>
      <c r="B190" s="58" t="s">
        <v>61</v>
      </c>
      <c r="C190" s="15" t="s">
        <v>62</v>
      </c>
      <c r="D190" s="16">
        <f t="shared" ref="D190:F190" si="42">D192+D194+D196</f>
        <v>31210.241538876406</v>
      </c>
      <c r="E190" s="16">
        <f t="shared" si="42"/>
        <v>31208.137599507165</v>
      </c>
      <c r="F190" s="16">
        <f t="shared" si="42"/>
        <v>62418.379138383578</v>
      </c>
      <c r="H190" s="53" t="s">
        <v>28</v>
      </c>
      <c r="I190" s="54">
        <v>1713.990795723</v>
      </c>
      <c r="J190">
        <v>25486.473000000005</v>
      </c>
      <c r="K190" s="54">
        <v>1716.5702555545161</v>
      </c>
      <c r="L190">
        <v>25524.828709677422</v>
      </c>
      <c r="M190" s="53" t="s">
        <v>28</v>
      </c>
      <c r="N190">
        <v>98.910933754921928</v>
      </c>
      <c r="O190">
        <v>1588.4458358881936</v>
      </c>
      <c r="P190">
        <v>97.651378563089452</v>
      </c>
      <c r="Q190" s="32">
        <v>1568.2181914450121</v>
      </c>
      <c r="R190" s="53" t="s">
        <v>28</v>
      </c>
      <c r="S190">
        <v>261.44745851645979</v>
      </c>
      <c r="T190">
        <v>4135.3227029882073</v>
      </c>
      <c r="U190">
        <v>260.18763182180606</v>
      </c>
      <c r="V190">
        <v>4115.0906983847326</v>
      </c>
    </row>
    <row r="191" spans="1:22" x14ac:dyDescent="0.25">
      <c r="A191" s="58"/>
      <c r="B191" s="58"/>
      <c r="C191" s="15" t="s">
        <v>43</v>
      </c>
      <c r="D191" s="16">
        <f t="shared" ref="D191:F191" si="43">D193+D195+D197</f>
        <v>2074.3491879943817</v>
      </c>
      <c r="E191" s="16">
        <f t="shared" si="43"/>
        <v>2074.4092659394114</v>
      </c>
      <c r="F191" s="16">
        <f t="shared" si="43"/>
        <v>4148.7584539337931</v>
      </c>
      <c r="J191">
        <f>I190</f>
        <v>1713.990795723</v>
      </c>
      <c r="L191">
        <f>K190</f>
        <v>1716.5702555545161</v>
      </c>
      <c r="O191">
        <f>N190</f>
        <v>98.910933754921928</v>
      </c>
      <c r="Q191" s="32">
        <f>P190</f>
        <v>97.651378563089452</v>
      </c>
      <c r="T191">
        <f>S190</f>
        <v>261.44745851645979</v>
      </c>
      <c r="V191">
        <f>U190</f>
        <v>260.18763182180606</v>
      </c>
    </row>
    <row r="192" spans="1:22" x14ac:dyDescent="0.25">
      <c r="A192" s="60" t="s">
        <v>63</v>
      </c>
      <c r="B192" s="58" t="s">
        <v>64</v>
      </c>
      <c r="C192" s="15" t="s">
        <v>62</v>
      </c>
      <c r="D192" s="16">
        <v>25486.473000000005</v>
      </c>
      <c r="E192" s="16">
        <v>25524.828709677422</v>
      </c>
      <c r="F192" s="16">
        <f t="shared" ref="F192:F197" si="44">D192+E192</f>
        <v>51011.301709677427</v>
      </c>
      <c r="H192">
        <f>J190</f>
        <v>25486.473000000005</v>
      </c>
      <c r="I192" s="54">
        <f>L190</f>
        <v>25524.828709677422</v>
      </c>
    </row>
    <row r="193" spans="1:22" x14ac:dyDescent="0.25">
      <c r="A193" s="61"/>
      <c r="B193" s="58"/>
      <c r="C193" s="15" t="s">
        <v>43</v>
      </c>
      <c r="D193" s="16">
        <v>1713.990795723</v>
      </c>
      <c r="E193" s="16">
        <v>1716.5702555545161</v>
      </c>
      <c r="F193" s="16">
        <f t="shared" si="44"/>
        <v>3430.5610512775161</v>
      </c>
      <c r="H193">
        <f>J191</f>
        <v>1713.990795723</v>
      </c>
      <c r="I193" s="54">
        <f>L191</f>
        <v>1716.5702555545161</v>
      </c>
    </row>
    <row r="194" spans="1:22" x14ac:dyDescent="0.25">
      <c r="A194" s="60" t="s">
        <v>65</v>
      </c>
      <c r="B194" s="58" t="s">
        <v>66</v>
      </c>
      <c r="C194" s="15" t="s">
        <v>62</v>
      </c>
      <c r="D194" s="16">
        <v>1588.4458358881936</v>
      </c>
      <c r="E194" s="16">
        <v>1568.2181914450121</v>
      </c>
      <c r="F194" s="16">
        <f t="shared" si="44"/>
        <v>3156.6640273332059</v>
      </c>
      <c r="H194">
        <f>O190</f>
        <v>1588.4458358881936</v>
      </c>
      <c r="I194" s="54">
        <f>Q190</f>
        <v>1568.2181914450121</v>
      </c>
    </row>
    <row r="195" spans="1:22" x14ac:dyDescent="0.25">
      <c r="A195" s="61"/>
      <c r="B195" s="58"/>
      <c r="C195" s="15" t="s">
        <v>43</v>
      </c>
      <c r="D195" s="16">
        <v>98.910933754921928</v>
      </c>
      <c r="E195" s="16">
        <v>97.651378563089452</v>
      </c>
      <c r="F195" s="16">
        <f t="shared" si="44"/>
        <v>196.56231231801138</v>
      </c>
      <c r="H195">
        <f>O191</f>
        <v>98.910933754921928</v>
      </c>
      <c r="I195" s="54">
        <f>Q191</f>
        <v>97.651378563089452</v>
      </c>
    </row>
    <row r="196" spans="1:22" x14ac:dyDescent="0.25">
      <c r="A196" s="60" t="s">
        <v>67</v>
      </c>
      <c r="B196" s="58" t="s">
        <v>68</v>
      </c>
      <c r="C196" s="15" t="s">
        <v>62</v>
      </c>
      <c r="D196" s="17">
        <v>4135.3227029882073</v>
      </c>
      <c r="E196" s="17">
        <v>4115.0906983847326</v>
      </c>
      <c r="F196" s="17">
        <f t="shared" si="44"/>
        <v>8250.4134013729399</v>
      </c>
      <c r="H196">
        <f>T190</f>
        <v>4135.3227029882073</v>
      </c>
      <c r="I196" s="54">
        <f>V190</f>
        <v>4115.0906983847326</v>
      </c>
    </row>
    <row r="197" spans="1:22" x14ac:dyDescent="0.25">
      <c r="A197" s="61"/>
      <c r="B197" s="58"/>
      <c r="C197" s="15" t="s">
        <v>43</v>
      </c>
      <c r="D197" s="13">
        <v>261.44745851645979</v>
      </c>
      <c r="E197" s="13">
        <v>260.18763182180606</v>
      </c>
      <c r="F197" s="13">
        <f t="shared" si="44"/>
        <v>521.63509033826585</v>
      </c>
      <c r="H197">
        <f>T191</f>
        <v>261.44745851645979</v>
      </c>
      <c r="I197" s="54">
        <f>V191</f>
        <v>260.18763182180606</v>
      </c>
    </row>
    <row r="200" spans="1:22" x14ac:dyDescent="0.25">
      <c r="A200" s="18" t="s">
        <v>12</v>
      </c>
      <c r="I200" s="54" t="s">
        <v>92</v>
      </c>
      <c r="K200" s="54" t="s">
        <v>92</v>
      </c>
      <c r="N200" t="s">
        <v>95</v>
      </c>
      <c r="P200" t="s">
        <v>95</v>
      </c>
      <c r="S200" t="s">
        <v>94</v>
      </c>
      <c r="U200" t="s">
        <v>94</v>
      </c>
    </row>
    <row r="201" spans="1:22" x14ac:dyDescent="0.25">
      <c r="A201" s="56" t="s">
        <v>57</v>
      </c>
      <c r="B201" s="56" t="s">
        <v>58</v>
      </c>
      <c r="C201" s="56" t="s">
        <v>59</v>
      </c>
      <c r="D201" s="57" t="s">
        <v>60</v>
      </c>
      <c r="E201" s="57"/>
      <c r="F201" s="57"/>
      <c r="I201" s="54" t="s">
        <v>89</v>
      </c>
      <c r="K201" s="54" t="s">
        <v>93</v>
      </c>
      <c r="N201" t="s">
        <v>89</v>
      </c>
      <c r="P201" t="s">
        <v>93</v>
      </c>
      <c r="S201" t="s">
        <v>89</v>
      </c>
      <c r="U201" t="s">
        <v>93</v>
      </c>
    </row>
    <row r="202" spans="1:22" x14ac:dyDescent="0.25">
      <c r="A202" s="56"/>
      <c r="B202" s="56"/>
      <c r="C202" s="56"/>
      <c r="D202" s="13" t="s">
        <v>85</v>
      </c>
      <c r="E202" s="13" t="s">
        <v>86</v>
      </c>
      <c r="F202" s="14" t="s">
        <v>87</v>
      </c>
      <c r="I202" s="54" t="s">
        <v>90</v>
      </c>
      <c r="J202" t="s">
        <v>91</v>
      </c>
      <c r="K202" s="54" t="s">
        <v>90</v>
      </c>
      <c r="L202" t="s">
        <v>91</v>
      </c>
      <c r="N202" t="s">
        <v>90</v>
      </c>
      <c r="O202" t="s">
        <v>91</v>
      </c>
      <c r="P202" t="s">
        <v>90</v>
      </c>
      <c r="Q202" s="32" t="s">
        <v>91</v>
      </c>
      <c r="S202" t="s">
        <v>90</v>
      </c>
      <c r="T202" t="s">
        <v>91</v>
      </c>
      <c r="U202" t="s">
        <v>90</v>
      </c>
      <c r="V202" t="s">
        <v>91</v>
      </c>
    </row>
    <row r="203" spans="1:22" x14ac:dyDescent="0.25">
      <c r="A203" s="58">
        <v>1</v>
      </c>
      <c r="B203" s="58" t="s">
        <v>61</v>
      </c>
      <c r="C203" s="15" t="s">
        <v>62</v>
      </c>
      <c r="D203" s="16">
        <f t="shared" ref="D203:F203" si="45">D205+D207+D209</f>
        <v>49759.597404718566</v>
      </c>
      <c r="E203" s="16">
        <f t="shared" si="45"/>
        <v>38082.900625474009</v>
      </c>
      <c r="F203" s="16">
        <f t="shared" si="45"/>
        <v>87842.498030192568</v>
      </c>
      <c r="H203" s="53" t="s">
        <v>12</v>
      </c>
      <c r="I203" s="54">
        <v>3103.5217096258061</v>
      </c>
      <c r="J203">
        <v>46148.335483870964</v>
      </c>
      <c r="K203" s="54">
        <v>2371.6558323999998</v>
      </c>
      <c r="L203">
        <v>35265.733333333337</v>
      </c>
      <c r="M203" s="53" t="s">
        <v>12</v>
      </c>
      <c r="N203">
        <v>138.88921951390714</v>
      </c>
      <c r="O203">
        <v>2230.471334273991</v>
      </c>
      <c r="P203">
        <v>107.0862752961287</v>
      </c>
      <c r="Q203" s="32">
        <v>1719.7365510306688</v>
      </c>
      <c r="R203" s="53" t="s">
        <v>12</v>
      </c>
      <c r="S203">
        <v>85.980449035352265</v>
      </c>
      <c r="T203">
        <v>1380.7905865736125</v>
      </c>
      <c r="U203">
        <v>68.335914818178807</v>
      </c>
      <c r="V203">
        <v>1097.4307411100035</v>
      </c>
    </row>
    <row r="204" spans="1:22" x14ac:dyDescent="0.25">
      <c r="A204" s="58"/>
      <c r="B204" s="58"/>
      <c r="C204" s="15" t="s">
        <v>43</v>
      </c>
      <c r="D204" s="16">
        <f t="shared" ref="D204:F204" si="46">D206+D208+D210</f>
        <v>3328.3913781750653</v>
      </c>
      <c r="E204" s="16">
        <f t="shared" si="46"/>
        <v>2547.0780225143076</v>
      </c>
      <c r="F204" s="16">
        <f t="shared" si="46"/>
        <v>5875.4694006893724</v>
      </c>
      <c r="J204">
        <f>I203</f>
        <v>3103.5217096258061</v>
      </c>
      <c r="L204">
        <f>K203</f>
        <v>2371.6558323999998</v>
      </c>
      <c r="O204">
        <f>N203</f>
        <v>138.88921951390714</v>
      </c>
      <c r="Q204" s="32">
        <f>P203</f>
        <v>107.0862752961287</v>
      </c>
      <c r="T204">
        <f>S203</f>
        <v>85.980449035352265</v>
      </c>
      <c r="V204">
        <f>U203</f>
        <v>68.335914818178807</v>
      </c>
    </row>
    <row r="205" spans="1:22" x14ac:dyDescent="0.25">
      <c r="A205" s="60" t="s">
        <v>63</v>
      </c>
      <c r="B205" s="58" t="s">
        <v>64</v>
      </c>
      <c r="C205" s="15" t="s">
        <v>62</v>
      </c>
      <c r="D205" s="16">
        <v>46148.335483870964</v>
      </c>
      <c r="E205" s="16">
        <v>35265.733333333337</v>
      </c>
      <c r="F205" s="16">
        <f t="shared" ref="F205:F210" si="47">D205+E205</f>
        <v>81414.068817204301</v>
      </c>
      <c r="H205">
        <f>J203</f>
        <v>46148.335483870964</v>
      </c>
      <c r="I205" s="54">
        <f>L203</f>
        <v>35265.733333333337</v>
      </c>
    </row>
    <row r="206" spans="1:22" x14ac:dyDescent="0.25">
      <c r="A206" s="61"/>
      <c r="B206" s="58"/>
      <c r="C206" s="15" t="s">
        <v>43</v>
      </c>
      <c r="D206" s="16">
        <v>3103.5217096258061</v>
      </c>
      <c r="E206" s="16">
        <v>2371.6558323999998</v>
      </c>
      <c r="F206" s="16">
        <f t="shared" si="47"/>
        <v>5475.1775420258055</v>
      </c>
      <c r="H206">
        <f>J204</f>
        <v>3103.5217096258061</v>
      </c>
      <c r="I206" s="54">
        <f>L204</f>
        <v>2371.6558323999998</v>
      </c>
    </row>
    <row r="207" spans="1:22" x14ac:dyDescent="0.25">
      <c r="A207" s="60" t="s">
        <v>65</v>
      </c>
      <c r="B207" s="58" t="s">
        <v>66</v>
      </c>
      <c r="C207" s="15" t="s">
        <v>62</v>
      </c>
      <c r="D207" s="16">
        <v>2230.471334273991</v>
      </c>
      <c r="E207" s="16">
        <v>1719.7365510306688</v>
      </c>
      <c r="F207" s="16">
        <f t="shared" si="47"/>
        <v>3950.2078853046596</v>
      </c>
      <c r="H207">
        <f>O203</f>
        <v>2230.471334273991</v>
      </c>
      <c r="I207" s="54">
        <f>Q203</f>
        <v>1719.7365510306688</v>
      </c>
    </row>
    <row r="208" spans="1:22" x14ac:dyDescent="0.25">
      <c r="A208" s="61"/>
      <c r="B208" s="58"/>
      <c r="C208" s="15" t="s">
        <v>43</v>
      </c>
      <c r="D208" s="16">
        <v>138.88921951390714</v>
      </c>
      <c r="E208" s="16">
        <v>107.0862752961287</v>
      </c>
      <c r="F208" s="16">
        <f t="shared" si="47"/>
        <v>245.97549481003585</v>
      </c>
      <c r="H208">
        <f>O204</f>
        <v>138.88921951390714</v>
      </c>
      <c r="I208" s="54">
        <f>Q204</f>
        <v>107.0862752961287</v>
      </c>
    </row>
    <row r="209" spans="1:22" x14ac:dyDescent="0.25">
      <c r="A209" s="60" t="s">
        <v>67</v>
      </c>
      <c r="B209" s="58" t="s">
        <v>68</v>
      </c>
      <c r="C209" s="15" t="s">
        <v>62</v>
      </c>
      <c r="D209" s="17">
        <v>1380.7905865736125</v>
      </c>
      <c r="E209" s="17">
        <v>1097.4307411100035</v>
      </c>
      <c r="F209" s="17">
        <f t="shared" si="47"/>
        <v>2478.221327683616</v>
      </c>
      <c r="H209">
        <f>T203</f>
        <v>1380.7905865736125</v>
      </c>
      <c r="I209" s="54">
        <f>V203</f>
        <v>1097.4307411100035</v>
      </c>
    </row>
    <row r="210" spans="1:22" x14ac:dyDescent="0.25">
      <c r="A210" s="61"/>
      <c r="B210" s="58"/>
      <c r="C210" s="15" t="s">
        <v>43</v>
      </c>
      <c r="D210" s="13">
        <v>85.980449035352265</v>
      </c>
      <c r="E210" s="13">
        <v>68.335914818178807</v>
      </c>
      <c r="F210" s="13">
        <f t="shared" si="47"/>
        <v>154.31636385353107</v>
      </c>
      <c r="H210">
        <f>T204</f>
        <v>85.980449035352265</v>
      </c>
      <c r="I210" s="54">
        <f>V204</f>
        <v>68.335914818178807</v>
      </c>
    </row>
    <row r="213" spans="1:22" x14ac:dyDescent="0.25">
      <c r="A213" s="18" t="s">
        <v>36</v>
      </c>
      <c r="I213" s="54" t="s">
        <v>92</v>
      </c>
      <c r="K213" s="54" t="s">
        <v>92</v>
      </c>
      <c r="N213" t="s">
        <v>95</v>
      </c>
      <c r="P213" t="s">
        <v>95</v>
      </c>
      <c r="S213" t="s">
        <v>94</v>
      </c>
      <c r="U213" t="s">
        <v>94</v>
      </c>
    </row>
    <row r="214" spans="1:22" x14ac:dyDescent="0.25">
      <c r="A214" s="56" t="s">
        <v>57</v>
      </c>
      <c r="B214" s="56" t="s">
        <v>58</v>
      </c>
      <c r="C214" s="56" t="s">
        <v>59</v>
      </c>
      <c r="D214" s="57" t="s">
        <v>60</v>
      </c>
      <c r="E214" s="57"/>
      <c r="F214" s="57"/>
      <c r="I214" s="54" t="s">
        <v>89</v>
      </c>
      <c r="K214" s="54" t="s">
        <v>93</v>
      </c>
      <c r="N214" t="s">
        <v>89</v>
      </c>
      <c r="P214" t="s">
        <v>93</v>
      </c>
      <c r="S214" t="s">
        <v>89</v>
      </c>
      <c r="U214" t="s">
        <v>93</v>
      </c>
    </row>
    <row r="215" spans="1:22" x14ac:dyDescent="0.25">
      <c r="A215" s="56"/>
      <c r="B215" s="56"/>
      <c r="C215" s="56"/>
      <c r="D215" s="13" t="s">
        <v>85</v>
      </c>
      <c r="E215" s="13" t="s">
        <v>86</v>
      </c>
      <c r="F215" s="14" t="s">
        <v>87</v>
      </c>
      <c r="I215" s="54" t="s">
        <v>90</v>
      </c>
      <c r="J215" t="s">
        <v>91</v>
      </c>
      <c r="K215" s="54" t="s">
        <v>90</v>
      </c>
      <c r="L215" t="s">
        <v>91</v>
      </c>
      <c r="N215" t="s">
        <v>90</v>
      </c>
      <c r="O215" t="s">
        <v>91</v>
      </c>
      <c r="P215" t="s">
        <v>90</v>
      </c>
      <c r="Q215" s="32" t="s">
        <v>91</v>
      </c>
      <c r="S215" t="s">
        <v>90</v>
      </c>
      <c r="T215" t="s">
        <v>91</v>
      </c>
      <c r="U215" t="s">
        <v>90</v>
      </c>
      <c r="V215" t="s">
        <v>91</v>
      </c>
    </row>
    <row r="216" spans="1:22" x14ac:dyDescent="0.25">
      <c r="A216" s="58">
        <v>1</v>
      </c>
      <c r="B216" s="58" t="s">
        <v>61</v>
      </c>
      <c r="C216" s="15" t="s">
        <v>62</v>
      </c>
      <c r="D216" s="16">
        <f t="shared" ref="D216:F216" si="48">D218+D220+D222</f>
        <v>2978.22</v>
      </c>
      <c r="E216" s="16">
        <f t="shared" si="48"/>
        <v>2754.0529032258064</v>
      </c>
      <c r="F216" s="16">
        <f t="shared" si="48"/>
        <v>5732.2729032258067</v>
      </c>
      <c r="M216" s="53" t="s">
        <v>36</v>
      </c>
      <c r="N216">
        <v>185.45078118000001</v>
      </c>
      <c r="O216">
        <v>2978.22</v>
      </c>
      <c r="P216">
        <v>171.49212023096774</v>
      </c>
      <c r="Q216" s="32">
        <v>2754.0529032258064</v>
      </c>
    </row>
    <row r="217" spans="1:22" x14ac:dyDescent="0.25">
      <c r="A217" s="58"/>
      <c r="B217" s="58"/>
      <c r="C217" s="15" t="s">
        <v>43</v>
      </c>
      <c r="D217" s="16">
        <f t="shared" ref="D217:F217" si="49">D219+D221+D223</f>
        <v>185.45078118000001</v>
      </c>
      <c r="E217" s="16">
        <f t="shared" si="49"/>
        <v>171.49212023096774</v>
      </c>
      <c r="F217" s="16">
        <f t="shared" si="49"/>
        <v>356.94290141096775</v>
      </c>
      <c r="J217">
        <f>I216</f>
        <v>0</v>
      </c>
      <c r="L217">
        <f>K216</f>
        <v>0</v>
      </c>
      <c r="O217">
        <f>N216</f>
        <v>185.45078118000001</v>
      </c>
      <c r="Q217" s="32">
        <f>P216</f>
        <v>171.49212023096774</v>
      </c>
      <c r="T217">
        <f>S216</f>
        <v>0</v>
      </c>
      <c r="V217">
        <f>U216</f>
        <v>0</v>
      </c>
    </row>
    <row r="218" spans="1:22" x14ac:dyDescent="0.25">
      <c r="A218" s="60" t="s">
        <v>63</v>
      </c>
      <c r="B218" s="58" t="s">
        <v>64</v>
      </c>
      <c r="C218" s="15" t="s">
        <v>62</v>
      </c>
      <c r="D218" s="16">
        <v>0</v>
      </c>
      <c r="E218" s="16">
        <v>0</v>
      </c>
      <c r="F218" s="16">
        <f t="shared" ref="F218:F223" si="50">D218+E218</f>
        <v>0</v>
      </c>
      <c r="H218">
        <f>J216</f>
        <v>0</v>
      </c>
      <c r="I218" s="54">
        <f>L216</f>
        <v>0</v>
      </c>
    </row>
    <row r="219" spans="1:22" x14ac:dyDescent="0.25">
      <c r="A219" s="61"/>
      <c r="B219" s="58"/>
      <c r="C219" s="15" t="s">
        <v>43</v>
      </c>
      <c r="D219" s="16">
        <v>0</v>
      </c>
      <c r="E219" s="16">
        <v>0</v>
      </c>
      <c r="F219" s="16">
        <f t="shared" si="50"/>
        <v>0</v>
      </c>
      <c r="H219">
        <f>J217</f>
        <v>0</v>
      </c>
      <c r="I219" s="54">
        <f>L217</f>
        <v>0</v>
      </c>
    </row>
    <row r="220" spans="1:22" x14ac:dyDescent="0.25">
      <c r="A220" s="60" t="s">
        <v>65</v>
      </c>
      <c r="B220" s="58" t="s">
        <v>66</v>
      </c>
      <c r="C220" s="15" t="s">
        <v>62</v>
      </c>
      <c r="D220" s="16">
        <v>2978.22</v>
      </c>
      <c r="E220" s="16">
        <v>2754.0529032258064</v>
      </c>
      <c r="F220" s="16">
        <f t="shared" si="50"/>
        <v>5732.2729032258067</v>
      </c>
      <c r="H220">
        <f>O216</f>
        <v>2978.22</v>
      </c>
      <c r="I220" s="54">
        <f>Q216</f>
        <v>2754.0529032258064</v>
      </c>
    </row>
    <row r="221" spans="1:22" x14ac:dyDescent="0.25">
      <c r="A221" s="61"/>
      <c r="B221" s="58"/>
      <c r="C221" s="15" t="s">
        <v>43</v>
      </c>
      <c r="D221" s="16">
        <v>185.45078118000001</v>
      </c>
      <c r="E221" s="16">
        <v>171.49212023096774</v>
      </c>
      <c r="F221" s="16">
        <f t="shared" si="50"/>
        <v>356.94290141096775</v>
      </c>
      <c r="H221">
        <f>O217</f>
        <v>185.45078118000001</v>
      </c>
      <c r="I221" s="54">
        <f>Q217</f>
        <v>171.49212023096774</v>
      </c>
    </row>
    <row r="222" spans="1:22" x14ac:dyDescent="0.25">
      <c r="A222" s="60" t="s">
        <v>67</v>
      </c>
      <c r="B222" s="58" t="s">
        <v>68</v>
      </c>
      <c r="C222" s="15" t="s">
        <v>62</v>
      </c>
      <c r="D222" s="17">
        <v>0</v>
      </c>
      <c r="E222" s="17">
        <v>0</v>
      </c>
      <c r="F222" s="17">
        <f t="shared" si="50"/>
        <v>0</v>
      </c>
      <c r="H222">
        <f>T216</f>
        <v>0</v>
      </c>
      <c r="I222" s="54">
        <f>V216</f>
        <v>0</v>
      </c>
    </row>
    <row r="223" spans="1:22" x14ac:dyDescent="0.25">
      <c r="A223" s="61"/>
      <c r="B223" s="58"/>
      <c r="C223" s="15" t="s">
        <v>43</v>
      </c>
      <c r="D223" s="13">
        <v>0</v>
      </c>
      <c r="E223" s="13">
        <v>0</v>
      </c>
      <c r="F223" s="13">
        <f t="shared" si="50"/>
        <v>0</v>
      </c>
      <c r="H223">
        <f>T217</f>
        <v>0</v>
      </c>
      <c r="I223" s="54">
        <f>V217</f>
        <v>0</v>
      </c>
    </row>
    <row r="226" spans="1:22" x14ac:dyDescent="0.25">
      <c r="A226" s="18" t="s">
        <v>70</v>
      </c>
      <c r="I226" s="54" t="s">
        <v>92</v>
      </c>
      <c r="K226" s="54" t="s">
        <v>92</v>
      </c>
      <c r="N226" t="s">
        <v>95</v>
      </c>
      <c r="P226" t="s">
        <v>95</v>
      </c>
      <c r="S226" t="s">
        <v>94</v>
      </c>
      <c r="U226" t="s">
        <v>94</v>
      </c>
    </row>
    <row r="227" spans="1:22" x14ac:dyDescent="0.25">
      <c r="A227" s="56" t="s">
        <v>57</v>
      </c>
      <c r="B227" s="56" t="s">
        <v>58</v>
      </c>
      <c r="C227" s="56" t="s">
        <v>59</v>
      </c>
      <c r="D227" s="57" t="s">
        <v>60</v>
      </c>
      <c r="E227" s="57"/>
      <c r="F227" s="57"/>
      <c r="I227" s="54" t="s">
        <v>89</v>
      </c>
      <c r="K227" s="54" t="s">
        <v>93</v>
      </c>
      <c r="N227" t="s">
        <v>89</v>
      </c>
      <c r="P227" t="s">
        <v>93</v>
      </c>
      <c r="S227" t="s">
        <v>89</v>
      </c>
      <c r="U227" t="s">
        <v>93</v>
      </c>
    </row>
    <row r="228" spans="1:22" x14ac:dyDescent="0.25">
      <c r="A228" s="56"/>
      <c r="B228" s="56"/>
      <c r="C228" s="56"/>
      <c r="D228" s="13" t="s">
        <v>85</v>
      </c>
      <c r="E228" s="13" t="s">
        <v>86</v>
      </c>
      <c r="F228" s="14" t="s">
        <v>87</v>
      </c>
      <c r="I228" s="54" t="s">
        <v>90</v>
      </c>
      <c r="J228" t="s">
        <v>91</v>
      </c>
      <c r="K228" s="54" t="s">
        <v>90</v>
      </c>
      <c r="L228" t="s">
        <v>91</v>
      </c>
      <c r="N228" t="s">
        <v>90</v>
      </c>
      <c r="O228" t="s">
        <v>91</v>
      </c>
      <c r="P228" t="s">
        <v>90</v>
      </c>
      <c r="Q228" s="32" t="s">
        <v>91</v>
      </c>
      <c r="S228" t="s">
        <v>90</v>
      </c>
      <c r="T228" t="s">
        <v>91</v>
      </c>
      <c r="U228" t="s">
        <v>90</v>
      </c>
      <c r="V228" t="s">
        <v>91</v>
      </c>
    </row>
    <row r="229" spans="1:22" x14ac:dyDescent="0.25">
      <c r="A229" s="58">
        <v>1</v>
      </c>
      <c r="B229" s="58" t="s">
        <v>61</v>
      </c>
      <c r="C229" s="15" t="s">
        <v>62</v>
      </c>
      <c r="D229" s="16">
        <f t="shared" ref="D229:F229" si="51">D231+D233+D235</f>
        <v>0</v>
      </c>
      <c r="E229" s="16">
        <f t="shared" si="51"/>
        <v>0</v>
      </c>
      <c r="F229" s="16">
        <f t="shared" si="51"/>
        <v>0</v>
      </c>
      <c r="H229" s="53" t="s">
        <v>34</v>
      </c>
      <c r="I229" s="54">
        <v>0</v>
      </c>
      <c r="J229">
        <v>0</v>
      </c>
      <c r="K229" s="54">
        <v>0</v>
      </c>
      <c r="L229">
        <v>0</v>
      </c>
      <c r="R229" s="53" t="s">
        <v>34</v>
      </c>
      <c r="S229">
        <v>0</v>
      </c>
      <c r="T229">
        <v>0</v>
      </c>
      <c r="U229">
        <v>0</v>
      </c>
      <c r="V229">
        <v>0</v>
      </c>
    </row>
    <row r="230" spans="1:22" x14ac:dyDescent="0.25">
      <c r="A230" s="58"/>
      <c r="B230" s="58"/>
      <c r="C230" s="15" t="s">
        <v>43</v>
      </c>
      <c r="D230" s="16">
        <f t="shared" ref="D230:F230" si="52">D232+D234+D236</f>
        <v>0</v>
      </c>
      <c r="E230" s="16">
        <f t="shared" si="52"/>
        <v>0</v>
      </c>
      <c r="F230" s="16">
        <f t="shared" si="52"/>
        <v>0</v>
      </c>
      <c r="J230">
        <f>I229</f>
        <v>0</v>
      </c>
      <c r="L230">
        <f>K229</f>
        <v>0</v>
      </c>
      <c r="O230">
        <f>N229</f>
        <v>0</v>
      </c>
      <c r="Q230" s="32">
        <f>P229</f>
        <v>0</v>
      </c>
      <c r="T230">
        <f>S229</f>
        <v>0</v>
      </c>
      <c r="V230">
        <f>U229</f>
        <v>0</v>
      </c>
    </row>
    <row r="231" spans="1:22" x14ac:dyDescent="0.25">
      <c r="A231" s="60" t="s">
        <v>63</v>
      </c>
      <c r="B231" s="58" t="s">
        <v>64</v>
      </c>
      <c r="C231" s="15" t="s">
        <v>62</v>
      </c>
      <c r="D231" s="16">
        <v>0</v>
      </c>
      <c r="E231" s="16">
        <v>0</v>
      </c>
      <c r="F231" s="16">
        <f t="shared" ref="F231:F236" si="53">D231+E231</f>
        <v>0</v>
      </c>
      <c r="H231">
        <f>J229</f>
        <v>0</v>
      </c>
      <c r="I231" s="54">
        <f>L229</f>
        <v>0</v>
      </c>
    </row>
    <row r="232" spans="1:22" x14ac:dyDescent="0.25">
      <c r="A232" s="61"/>
      <c r="B232" s="58"/>
      <c r="C232" s="15" t="s">
        <v>43</v>
      </c>
      <c r="D232" s="16">
        <v>0</v>
      </c>
      <c r="E232" s="16">
        <v>0</v>
      </c>
      <c r="F232" s="16">
        <f t="shared" si="53"/>
        <v>0</v>
      </c>
      <c r="H232">
        <f>J230</f>
        <v>0</v>
      </c>
      <c r="I232" s="54">
        <f>L230</f>
        <v>0</v>
      </c>
    </row>
    <row r="233" spans="1:22" x14ac:dyDescent="0.25">
      <c r="A233" s="60" t="s">
        <v>65</v>
      </c>
      <c r="B233" s="58" t="s">
        <v>66</v>
      </c>
      <c r="C233" s="15" t="s">
        <v>62</v>
      </c>
      <c r="D233" s="16">
        <v>0</v>
      </c>
      <c r="E233" s="16">
        <v>0</v>
      </c>
      <c r="F233" s="16">
        <f t="shared" si="53"/>
        <v>0</v>
      </c>
      <c r="H233">
        <f>O229</f>
        <v>0</v>
      </c>
      <c r="I233" s="54">
        <f>Q229</f>
        <v>0</v>
      </c>
    </row>
    <row r="234" spans="1:22" x14ac:dyDescent="0.25">
      <c r="A234" s="61"/>
      <c r="B234" s="58"/>
      <c r="C234" s="15" t="s">
        <v>43</v>
      </c>
      <c r="D234" s="16">
        <v>0</v>
      </c>
      <c r="E234" s="16">
        <v>0</v>
      </c>
      <c r="F234" s="16">
        <f t="shared" si="53"/>
        <v>0</v>
      </c>
      <c r="H234">
        <f>O230</f>
        <v>0</v>
      </c>
      <c r="I234" s="54">
        <f>Q230</f>
        <v>0</v>
      </c>
    </row>
    <row r="235" spans="1:22" x14ac:dyDescent="0.25">
      <c r="A235" s="60" t="s">
        <v>67</v>
      </c>
      <c r="B235" s="58" t="s">
        <v>68</v>
      </c>
      <c r="C235" s="15" t="s">
        <v>62</v>
      </c>
      <c r="D235" s="17">
        <v>0</v>
      </c>
      <c r="E235" s="17">
        <v>0</v>
      </c>
      <c r="F235" s="17">
        <f t="shared" si="53"/>
        <v>0</v>
      </c>
      <c r="H235">
        <f>T229</f>
        <v>0</v>
      </c>
      <c r="I235" s="54">
        <f>V229</f>
        <v>0</v>
      </c>
    </row>
    <row r="236" spans="1:22" x14ac:dyDescent="0.25">
      <c r="A236" s="61"/>
      <c r="B236" s="58"/>
      <c r="C236" s="15" t="s">
        <v>43</v>
      </c>
      <c r="D236" s="13">
        <v>0</v>
      </c>
      <c r="E236" s="13">
        <v>0</v>
      </c>
      <c r="F236" s="13">
        <f t="shared" si="53"/>
        <v>0</v>
      </c>
      <c r="H236">
        <f>T230</f>
        <v>0</v>
      </c>
      <c r="I236" s="54">
        <f>V230</f>
        <v>0</v>
      </c>
    </row>
    <row r="239" spans="1:22" x14ac:dyDescent="0.25">
      <c r="A239" s="18" t="s">
        <v>40</v>
      </c>
      <c r="I239" s="54" t="s">
        <v>92</v>
      </c>
      <c r="K239" s="54" t="s">
        <v>92</v>
      </c>
      <c r="N239" t="s">
        <v>95</v>
      </c>
      <c r="P239" t="s">
        <v>95</v>
      </c>
      <c r="S239" t="s">
        <v>94</v>
      </c>
      <c r="U239" t="s">
        <v>94</v>
      </c>
    </row>
    <row r="240" spans="1:22" x14ac:dyDescent="0.25">
      <c r="A240" s="56" t="s">
        <v>57</v>
      </c>
      <c r="B240" s="56" t="s">
        <v>58</v>
      </c>
      <c r="C240" s="56" t="s">
        <v>59</v>
      </c>
      <c r="D240" s="57" t="s">
        <v>60</v>
      </c>
      <c r="E240" s="57"/>
      <c r="F240" s="57"/>
      <c r="I240" s="54" t="s">
        <v>89</v>
      </c>
      <c r="K240" s="54" t="s">
        <v>93</v>
      </c>
      <c r="N240" t="s">
        <v>89</v>
      </c>
      <c r="P240" t="s">
        <v>93</v>
      </c>
      <c r="S240" t="s">
        <v>89</v>
      </c>
      <c r="U240" t="s">
        <v>93</v>
      </c>
    </row>
    <row r="241" spans="1:22" x14ac:dyDescent="0.25">
      <c r="A241" s="56"/>
      <c r="B241" s="56"/>
      <c r="C241" s="56"/>
      <c r="D241" s="13" t="s">
        <v>85</v>
      </c>
      <c r="E241" s="13" t="s">
        <v>86</v>
      </c>
      <c r="F241" s="14" t="s">
        <v>87</v>
      </c>
      <c r="I241" s="54" t="s">
        <v>90</v>
      </c>
      <c r="J241" t="s">
        <v>91</v>
      </c>
      <c r="K241" s="54" t="s">
        <v>90</v>
      </c>
      <c r="L241" t="s">
        <v>91</v>
      </c>
      <c r="N241" t="s">
        <v>90</v>
      </c>
      <c r="O241" t="s">
        <v>91</v>
      </c>
      <c r="P241" t="s">
        <v>90</v>
      </c>
      <c r="Q241" s="32" t="s">
        <v>91</v>
      </c>
      <c r="S241" t="s">
        <v>90</v>
      </c>
      <c r="T241" t="s">
        <v>91</v>
      </c>
      <c r="U241" t="s">
        <v>90</v>
      </c>
      <c r="V241" t="s">
        <v>91</v>
      </c>
    </row>
    <row r="242" spans="1:22" x14ac:dyDescent="0.25">
      <c r="A242" s="58">
        <v>1</v>
      </c>
      <c r="B242" s="58" t="s">
        <v>61</v>
      </c>
      <c r="C242" s="15" t="s">
        <v>62</v>
      </c>
      <c r="D242" s="16">
        <f t="shared" ref="D242:F242" si="54">D244+D246+D248</f>
        <v>26.605984515589029</v>
      </c>
      <c r="E242" s="16">
        <f t="shared" si="54"/>
        <v>21.284787612471224</v>
      </c>
      <c r="F242" s="16">
        <f t="shared" si="54"/>
        <v>47.890772128060249</v>
      </c>
      <c r="H242" s="53" t="s">
        <v>40</v>
      </c>
      <c r="I242" s="54">
        <v>0</v>
      </c>
      <c r="J242">
        <v>0</v>
      </c>
      <c r="K242" s="54">
        <v>0</v>
      </c>
      <c r="L242">
        <v>0</v>
      </c>
      <c r="M242" s="53" t="s">
        <v>40</v>
      </c>
      <c r="N242">
        <v>0</v>
      </c>
      <c r="O242">
        <v>0</v>
      </c>
      <c r="P242">
        <v>0</v>
      </c>
      <c r="Q242" s="32">
        <v>0</v>
      </c>
      <c r="R242" s="53" t="s">
        <v>40</v>
      </c>
      <c r="S242">
        <v>1.6567280498012131</v>
      </c>
      <c r="T242">
        <v>26.605984515589029</v>
      </c>
      <c r="U242">
        <v>1.3253824398409706</v>
      </c>
      <c r="V242">
        <v>21.284787612471224</v>
      </c>
    </row>
    <row r="243" spans="1:22" x14ac:dyDescent="0.25">
      <c r="A243" s="58"/>
      <c r="B243" s="58"/>
      <c r="C243" s="15" t="s">
        <v>43</v>
      </c>
      <c r="D243" s="16">
        <f t="shared" ref="D243:F243" si="55">D245+D247+D249</f>
        <v>1.6567280498012131</v>
      </c>
      <c r="E243" s="16">
        <f t="shared" si="55"/>
        <v>1.3253824398409706</v>
      </c>
      <c r="F243" s="16">
        <f t="shared" si="55"/>
        <v>2.9821104896421837</v>
      </c>
      <c r="J243">
        <f>I242</f>
        <v>0</v>
      </c>
      <c r="L243">
        <f>K242</f>
        <v>0</v>
      </c>
      <c r="O243">
        <f>N242</f>
        <v>0</v>
      </c>
      <c r="Q243" s="32">
        <f>P242</f>
        <v>0</v>
      </c>
      <c r="T243">
        <f>S242</f>
        <v>1.6567280498012131</v>
      </c>
      <c r="V243">
        <f>U242</f>
        <v>1.3253824398409706</v>
      </c>
    </row>
    <row r="244" spans="1:22" x14ac:dyDescent="0.25">
      <c r="A244" s="60" t="s">
        <v>63</v>
      </c>
      <c r="B244" s="58" t="s">
        <v>64</v>
      </c>
      <c r="C244" s="15" t="s">
        <v>62</v>
      </c>
      <c r="D244" s="16">
        <v>0</v>
      </c>
      <c r="E244" s="16">
        <v>0</v>
      </c>
      <c r="F244" s="16">
        <f t="shared" ref="F244:F249" si="56">D244+E244</f>
        <v>0</v>
      </c>
      <c r="H244">
        <f>J242</f>
        <v>0</v>
      </c>
      <c r="I244" s="54">
        <f>L242</f>
        <v>0</v>
      </c>
    </row>
    <row r="245" spans="1:22" x14ac:dyDescent="0.25">
      <c r="A245" s="61"/>
      <c r="B245" s="58"/>
      <c r="C245" s="15" t="s">
        <v>43</v>
      </c>
      <c r="D245" s="16">
        <v>0</v>
      </c>
      <c r="E245" s="16">
        <v>0</v>
      </c>
      <c r="F245" s="16">
        <f t="shared" si="56"/>
        <v>0</v>
      </c>
      <c r="H245">
        <f>J243</f>
        <v>0</v>
      </c>
      <c r="I245" s="54">
        <f>L243</f>
        <v>0</v>
      </c>
    </row>
    <row r="246" spans="1:22" x14ac:dyDescent="0.25">
      <c r="A246" s="60" t="s">
        <v>65</v>
      </c>
      <c r="B246" s="58" t="s">
        <v>66</v>
      </c>
      <c r="C246" s="15" t="s">
        <v>62</v>
      </c>
      <c r="D246" s="16">
        <v>0</v>
      </c>
      <c r="E246" s="16">
        <v>0</v>
      </c>
      <c r="F246" s="16">
        <f t="shared" si="56"/>
        <v>0</v>
      </c>
      <c r="H246">
        <f>O242</f>
        <v>0</v>
      </c>
      <c r="I246" s="54">
        <f>Q242</f>
        <v>0</v>
      </c>
    </row>
    <row r="247" spans="1:22" x14ac:dyDescent="0.25">
      <c r="A247" s="61"/>
      <c r="B247" s="58"/>
      <c r="C247" s="15" t="s">
        <v>43</v>
      </c>
      <c r="D247" s="16">
        <v>0</v>
      </c>
      <c r="E247" s="16">
        <v>0</v>
      </c>
      <c r="F247" s="16">
        <f t="shared" si="56"/>
        <v>0</v>
      </c>
      <c r="H247">
        <f>O243</f>
        <v>0</v>
      </c>
      <c r="I247" s="54">
        <f>Q243</f>
        <v>0</v>
      </c>
    </row>
    <row r="248" spans="1:22" x14ac:dyDescent="0.25">
      <c r="A248" s="60" t="s">
        <v>67</v>
      </c>
      <c r="B248" s="58" t="s">
        <v>68</v>
      </c>
      <c r="C248" s="15" t="s">
        <v>62</v>
      </c>
      <c r="D248" s="17">
        <v>26.605984515589029</v>
      </c>
      <c r="E248" s="17">
        <v>21.284787612471224</v>
      </c>
      <c r="F248" s="17">
        <f t="shared" si="56"/>
        <v>47.890772128060249</v>
      </c>
      <c r="H248">
        <f>T242</f>
        <v>26.605984515589029</v>
      </c>
      <c r="I248" s="54">
        <f>V242</f>
        <v>21.284787612471224</v>
      </c>
    </row>
    <row r="249" spans="1:22" x14ac:dyDescent="0.25">
      <c r="A249" s="61"/>
      <c r="B249" s="58"/>
      <c r="C249" s="15" t="s">
        <v>43</v>
      </c>
      <c r="D249" s="13">
        <v>1.6567280498012131</v>
      </c>
      <c r="E249" s="13">
        <v>1.3253824398409706</v>
      </c>
      <c r="F249" s="13">
        <f t="shared" si="56"/>
        <v>2.9821104896421837</v>
      </c>
      <c r="H249">
        <f>T243</f>
        <v>1.6567280498012131</v>
      </c>
      <c r="I249" s="54">
        <f>V243</f>
        <v>1.3253824398409706</v>
      </c>
    </row>
    <row r="252" spans="1:22" x14ac:dyDescent="0.25">
      <c r="A252" s="18" t="s">
        <v>23</v>
      </c>
      <c r="I252" s="54" t="s">
        <v>92</v>
      </c>
      <c r="K252" s="54" t="s">
        <v>92</v>
      </c>
      <c r="N252" t="s">
        <v>95</v>
      </c>
      <c r="P252" t="s">
        <v>95</v>
      </c>
      <c r="S252" t="s">
        <v>94</v>
      </c>
      <c r="U252" t="s">
        <v>94</v>
      </c>
    </row>
    <row r="253" spans="1:22" x14ac:dyDescent="0.25">
      <c r="A253" s="56" t="s">
        <v>57</v>
      </c>
      <c r="B253" s="56" t="s">
        <v>58</v>
      </c>
      <c r="C253" s="56" t="s">
        <v>59</v>
      </c>
      <c r="D253" s="57" t="s">
        <v>60</v>
      </c>
      <c r="E253" s="57"/>
      <c r="F253" s="57"/>
      <c r="I253" s="54" t="s">
        <v>89</v>
      </c>
      <c r="K253" s="54" t="s">
        <v>93</v>
      </c>
      <c r="N253" t="s">
        <v>89</v>
      </c>
      <c r="P253" t="s">
        <v>93</v>
      </c>
      <c r="S253" t="s">
        <v>89</v>
      </c>
      <c r="U253" t="s">
        <v>93</v>
      </c>
    </row>
    <row r="254" spans="1:22" x14ac:dyDescent="0.25">
      <c r="A254" s="56"/>
      <c r="B254" s="56"/>
      <c r="C254" s="56"/>
      <c r="D254" s="13" t="s">
        <v>85</v>
      </c>
      <c r="E254" s="13" t="s">
        <v>86</v>
      </c>
      <c r="F254" s="14" t="s">
        <v>87</v>
      </c>
      <c r="I254" s="54" t="s">
        <v>90</v>
      </c>
      <c r="J254" t="s">
        <v>91</v>
      </c>
      <c r="K254" s="54" t="s">
        <v>90</v>
      </c>
      <c r="L254" t="s">
        <v>91</v>
      </c>
      <c r="N254" t="s">
        <v>90</v>
      </c>
      <c r="O254" t="s">
        <v>91</v>
      </c>
      <c r="P254" t="s">
        <v>90</v>
      </c>
      <c r="Q254" s="32" t="s">
        <v>91</v>
      </c>
      <c r="S254" t="s">
        <v>90</v>
      </c>
      <c r="T254" t="s">
        <v>91</v>
      </c>
      <c r="U254" t="s">
        <v>90</v>
      </c>
      <c r="V254" t="s">
        <v>91</v>
      </c>
    </row>
    <row r="255" spans="1:22" x14ac:dyDescent="0.25">
      <c r="A255" s="58">
        <v>1</v>
      </c>
      <c r="B255" s="58" t="s">
        <v>61</v>
      </c>
      <c r="C255" s="15" t="s">
        <v>62</v>
      </c>
      <c r="D255" s="16">
        <f t="shared" ref="D255:F255" si="57">D257+D259+D261</f>
        <v>26635.799999999996</v>
      </c>
      <c r="E255" s="16">
        <f t="shared" si="57"/>
        <v>24630.954838709677</v>
      </c>
      <c r="F255" s="16">
        <f t="shared" si="57"/>
        <v>51266.754838709676</v>
      </c>
      <c r="H255" s="53" t="s">
        <v>23</v>
      </c>
      <c r="I255" s="54">
        <v>1697.8725468000007</v>
      </c>
      <c r="J255">
        <v>25246.799999999996</v>
      </c>
      <c r="K255" s="54">
        <v>1570.0756884387101</v>
      </c>
      <c r="L255">
        <v>23346.503225806449</v>
      </c>
      <c r="M255" s="53" t="s">
        <v>23</v>
      </c>
      <c r="N255">
        <v>0</v>
      </c>
      <c r="O255">
        <v>0</v>
      </c>
      <c r="P255">
        <v>0</v>
      </c>
      <c r="Q255" s="32">
        <v>0</v>
      </c>
      <c r="R255" s="53" t="s">
        <v>23</v>
      </c>
      <c r="S255">
        <v>86.491641000000001</v>
      </c>
      <c r="T255">
        <v>1389</v>
      </c>
      <c r="U255">
        <v>79.981517483870959</v>
      </c>
      <c r="V255">
        <v>1284.4516129032259</v>
      </c>
    </row>
    <row r="256" spans="1:22" x14ac:dyDescent="0.25">
      <c r="A256" s="58"/>
      <c r="B256" s="58"/>
      <c r="C256" s="15" t="s">
        <v>43</v>
      </c>
      <c r="D256" s="16">
        <f t="shared" ref="D256:F256" si="58">D258+D260+D262</f>
        <v>1784.3641878000008</v>
      </c>
      <c r="E256" s="16">
        <f t="shared" si="58"/>
        <v>1650.057205922581</v>
      </c>
      <c r="F256" s="16">
        <f t="shared" si="58"/>
        <v>3434.4213937225818</v>
      </c>
      <c r="J256">
        <f>I255</f>
        <v>1697.8725468000007</v>
      </c>
      <c r="L256">
        <f>K255</f>
        <v>1570.0756884387101</v>
      </c>
      <c r="O256">
        <f>N255</f>
        <v>0</v>
      </c>
      <c r="Q256" s="32">
        <f>P255</f>
        <v>0</v>
      </c>
      <c r="T256">
        <f>S255</f>
        <v>86.491641000000001</v>
      </c>
      <c r="V256">
        <f>U255</f>
        <v>79.981517483870959</v>
      </c>
    </row>
    <row r="257" spans="1:22" x14ac:dyDescent="0.25">
      <c r="A257" s="60" t="s">
        <v>63</v>
      </c>
      <c r="B257" s="58" t="s">
        <v>64</v>
      </c>
      <c r="C257" s="15" t="s">
        <v>62</v>
      </c>
      <c r="D257" s="16">
        <v>25246.799999999996</v>
      </c>
      <c r="E257" s="16">
        <v>23346.503225806449</v>
      </c>
      <c r="F257" s="16">
        <f t="shared" ref="F257:F262" si="59">D257+E257</f>
        <v>48593.303225806449</v>
      </c>
      <c r="H257">
        <f>J255</f>
        <v>25246.799999999996</v>
      </c>
      <c r="I257" s="54">
        <f>L255</f>
        <v>23346.503225806449</v>
      </c>
    </row>
    <row r="258" spans="1:22" x14ac:dyDescent="0.25">
      <c r="A258" s="61"/>
      <c r="B258" s="58"/>
      <c r="C258" s="15" t="s">
        <v>43</v>
      </c>
      <c r="D258" s="16">
        <v>1697.8725468000007</v>
      </c>
      <c r="E258" s="16">
        <v>1570.0756884387101</v>
      </c>
      <c r="F258" s="16">
        <f t="shared" si="59"/>
        <v>3267.9482352387108</v>
      </c>
      <c r="H258">
        <f>J256</f>
        <v>1697.8725468000007</v>
      </c>
      <c r="I258" s="54">
        <f>L256</f>
        <v>1570.0756884387101</v>
      </c>
    </row>
    <row r="259" spans="1:22" x14ac:dyDescent="0.25">
      <c r="A259" s="60" t="s">
        <v>65</v>
      </c>
      <c r="B259" s="58" t="s">
        <v>66</v>
      </c>
      <c r="C259" s="15" t="s">
        <v>62</v>
      </c>
      <c r="D259" s="16">
        <v>0</v>
      </c>
      <c r="E259" s="16">
        <v>0</v>
      </c>
      <c r="F259" s="16">
        <f t="shared" si="59"/>
        <v>0</v>
      </c>
      <c r="H259">
        <f>O255</f>
        <v>0</v>
      </c>
      <c r="I259" s="54">
        <f>Q255</f>
        <v>0</v>
      </c>
    </row>
    <row r="260" spans="1:22" x14ac:dyDescent="0.25">
      <c r="A260" s="61"/>
      <c r="B260" s="58"/>
      <c r="C260" s="15" t="s">
        <v>43</v>
      </c>
      <c r="D260" s="16">
        <v>0</v>
      </c>
      <c r="E260" s="16">
        <v>0</v>
      </c>
      <c r="F260" s="16">
        <f t="shared" si="59"/>
        <v>0</v>
      </c>
      <c r="H260">
        <f>O256</f>
        <v>0</v>
      </c>
      <c r="I260" s="54">
        <f>Q256</f>
        <v>0</v>
      </c>
    </row>
    <row r="261" spans="1:22" x14ac:dyDescent="0.25">
      <c r="A261" s="60" t="s">
        <v>67</v>
      </c>
      <c r="B261" s="58" t="s">
        <v>68</v>
      </c>
      <c r="C261" s="15" t="s">
        <v>62</v>
      </c>
      <c r="D261" s="17">
        <v>1389</v>
      </c>
      <c r="E261" s="17">
        <v>1284.4516129032259</v>
      </c>
      <c r="F261" s="17">
        <f t="shared" si="59"/>
        <v>2673.4516129032259</v>
      </c>
      <c r="H261">
        <f>T255</f>
        <v>1389</v>
      </c>
      <c r="I261" s="54">
        <f>V255</f>
        <v>1284.4516129032259</v>
      </c>
    </row>
    <row r="262" spans="1:22" x14ac:dyDescent="0.25">
      <c r="A262" s="61"/>
      <c r="B262" s="58"/>
      <c r="C262" s="15" t="s">
        <v>43</v>
      </c>
      <c r="D262" s="13">
        <v>86.491641000000001</v>
      </c>
      <c r="E262" s="13">
        <v>79.981517483870959</v>
      </c>
      <c r="F262" s="13">
        <f t="shared" si="59"/>
        <v>166.47315848387098</v>
      </c>
      <c r="H262">
        <f>T256</f>
        <v>86.491641000000001</v>
      </c>
      <c r="I262" s="54">
        <f>V256</f>
        <v>79.981517483870959</v>
      </c>
    </row>
    <row r="265" spans="1:22" x14ac:dyDescent="0.25">
      <c r="A265" s="18" t="s">
        <v>18</v>
      </c>
      <c r="I265" s="54" t="s">
        <v>92</v>
      </c>
      <c r="K265" s="54" t="s">
        <v>92</v>
      </c>
      <c r="N265" t="s">
        <v>95</v>
      </c>
      <c r="P265" t="s">
        <v>95</v>
      </c>
      <c r="S265" t="s">
        <v>94</v>
      </c>
      <c r="U265" t="s">
        <v>94</v>
      </c>
    </row>
    <row r="266" spans="1:22" x14ac:dyDescent="0.25">
      <c r="A266" s="56" t="s">
        <v>57</v>
      </c>
      <c r="B266" s="56" t="s">
        <v>58</v>
      </c>
      <c r="C266" s="56" t="s">
        <v>59</v>
      </c>
      <c r="D266" s="57" t="s">
        <v>60</v>
      </c>
      <c r="E266" s="57"/>
      <c r="F266" s="57"/>
      <c r="I266" s="54" t="s">
        <v>89</v>
      </c>
      <c r="K266" s="54" t="s">
        <v>93</v>
      </c>
      <c r="N266" t="s">
        <v>89</v>
      </c>
      <c r="P266" t="s">
        <v>93</v>
      </c>
      <c r="S266" t="s">
        <v>89</v>
      </c>
      <c r="U266" t="s">
        <v>93</v>
      </c>
    </row>
    <row r="267" spans="1:22" x14ac:dyDescent="0.25">
      <c r="A267" s="56"/>
      <c r="B267" s="56"/>
      <c r="C267" s="56"/>
      <c r="D267" s="13" t="s">
        <v>85</v>
      </c>
      <c r="E267" s="13" t="s">
        <v>86</v>
      </c>
      <c r="F267" s="14" t="s">
        <v>87</v>
      </c>
      <c r="I267" s="54" t="s">
        <v>90</v>
      </c>
      <c r="J267" t="s">
        <v>91</v>
      </c>
      <c r="K267" s="54" t="s">
        <v>90</v>
      </c>
      <c r="L267" t="s">
        <v>91</v>
      </c>
      <c r="N267" t="s">
        <v>90</v>
      </c>
      <c r="O267" t="s">
        <v>91</v>
      </c>
      <c r="P267" t="s">
        <v>90</v>
      </c>
      <c r="Q267" s="32" t="s">
        <v>91</v>
      </c>
      <c r="S267" t="s">
        <v>90</v>
      </c>
      <c r="T267" t="s">
        <v>91</v>
      </c>
      <c r="U267" t="s">
        <v>90</v>
      </c>
      <c r="V267" t="s">
        <v>91</v>
      </c>
    </row>
    <row r="268" spans="1:22" x14ac:dyDescent="0.25">
      <c r="A268" s="58">
        <v>1</v>
      </c>
      <c r="B268" s="58" t="s">
        <v>61</v>
      </c>
      <c r="C268" s="15" t="s">
        <v>62</v>
      </c>
      <c r="D268" s="16">
        <f t="shared" ref="D268:F268" si="60">D270+D272+D274</f>
        <v>45015.979778196277</v>
      </c>
      <c r="E268" s="16">
        <f t="shared" si="60"/>
        <v>42009.997048849466</v>
      </c>
      <c r="F268" s="16">
        <f t="shared" si="60"/>
        <v>87025.976827045743</v>
      </c>
      <c r="H268" s="53" t="s">
        <v>18</v>
      </c>
      <c r="I268" s="54">
        <v>2729.3710748400003</v>
      </c>
      <c r="J268">
        <v>40584.840000000004</v>
      </c>
      <c r="K268" s="54">
        <v>2547.2054058551616</v>
      </c>
      <c r="L268">
        <v>37876.097096774196</v>
      </c>
      <c r="M268" s="53" t="s">
        <v>18</v>
      </c>
      <c r="N268">
        <v>68.501853576705784</v>
      </c>
      <c r="O268">
        <v>1100.0956106040853</v>
      </c>
      <c r="P268">
        <v>63.81994165019416</v>
      </c>
      <c r="Q268" s="32">
        <v>1024.9071231301959</v>
      </c>
      <c r="R268" s="53" t="s">
        <v>18</v>
      </c>
      <c r="S268">
        <v>207.42078927179804</v>
      </c>
      <c r="T268">
        <v>3331.0441675921907</v>
      </c>
      <c r="U268">
        <v>193.59387446558111</v>
      </c>
      <c r="V268">
        <v>3108.9928289450795</v>
      </c>
    </row>
    <row r="269" spans="1:22" x14ac:dyDescent="0.25">
      <c r="A269" s="58"/>
      <c r="B269" s="58"/>
      <c r="C269" s="15" t="s">
        <v>43</v>
      </c>
      <c r="D269" s="16">
        <f t="shared" ref="D269:F269" si="61">D271+D273+D275</f>
        <v>3005.2937176885043</v>
      </c>
      <c r="E269" s="16">
        <f t="shared" si="61"/>
        <v>2804.6192219709369</v>
      </c>
      <c r="F269" s="16">
        <f t="shared" si="61"/>
        <v>5809.9129396594408</v>
      </c>
      <c r="J269">
        <f>I268</f>
        <v>2729.3710748400003</v>
      </c>
      <c r="L269">
        <f>K268</f>
        <v>2547.2054058551616</v>
      </c>
      <c r="O269">
        <f>N268</f>
        <v>68.501853576705784</v>
      </c>
      <c r="Q269" s="32">
        <f>P268</f>
        <v>63.81994165019416</v>
      </c>
      <c r="T269">
        <f>S268</f>
        <v>207.42078927179804</v>
      </c>
      <c r="V269">
        <f>U268</f>
        <v>193.59387446558111</v>
      </c>
    </row>
    <row r="270" spans="1:22" x14ac:dyDescent="0.25">
      <c r="A270" s="60" t="s">
        <v>63</v>
      </c>
      <c r="B270" s="58" t="s">
        <v>64</v>
      </c>
      <c r="C270" s="15" t="s">
        <v>62</v>
      </c>
      <c r="D270" s="16">
        <v>40584.840000000004</v>
      </c>
      <c r="E270" s="16">
        <v>37876.097096774196</v>
      </c>
      <c r="F270" s="16">
        <f t="shared" ref="F270:F275" si="62">D270+E270</f>
        <v>78460.9370967742</v>
      </c>
      <c r="H270">
        <f>J268</f>
        <v>40584.840000000004</v>
      </c>
      <c r="I270" s="54">
        <f>L268</f>
        <v>37876.097096774196</v>
      </c>
    </row>
    <row r="271" spans="1:22" x14ac:dyDescent="0.25">
      <c r="A271" s="61"/>
      <c r="B271" s="58"/>
      <c r="C271" s="15" t="s">
        <v>43</v>
      </c>
      <c r="D271" s="16">
        <v>2729.3710748400003</v>
      </c>
      <c r="E271" s="16">
        <v>2547.2054058551616</v>
      </c>
      <c r="F271" s="16">
        <f t="shared" si="62"/>
        <v>5276.576480695162</v>
      </c>
      <c r="H271">
        <f>J269</f>
        <v>2729.3710748400003</v>
      </c>
      <c r="I271" s="54">
        <f>L269</f>
        <v>2547.2054058551616</v>
      </c>
    </row>
    <row r="272" spans="1:22" x14ac:dyDescent="0.25">
      <c r="A272" s="60" t="s">
        <v>65</v>
      </c>
      <c r="B272" s="58" t="s">
        <v>66</v>
      </c>
      <c r="C272" s="15" t="s">
        <v>62</v>
      </c>
      <c r="D272" s="16">
        <v>1100.0956106040853</v>
      </c>
      <c r="E272" s="16">
        <v>1024.9071231301959</v>
      </c>
      <c r="F272" s="16">
        <f t="shared" si="62"/>
        <v>2125.0027337342813</v>
      </c>
      <c r="H272">
        <f>O268</f>
        <v>1100.0956106040853</v>
      </c>
      <c r="I272" s="54">
        <f>Q268</f>
        <v>1024.9071231301959</v>
      </c>
    </row>
    <row r="273" spans="1:22" x14ac:dyDescent="0.25">
      <c r="A273" s="61"/>
      <c r="B273" s="58"/>
      <c r="C273" s="15" t="s">
        <v>43</v>
      </c>
      <c r="D273" s="16">
        <v>68.501853576705784</v>
      </c>
      <c r="E273" s="16">
        <v>63.81994165019416</v>
      </c>
      <c r="F273" s="16">
        <f t="shared" si="62"/>
        <v>132.32179522689995</v>
      </c>
      <c r="H273">
        <f>O269</f>
        <v>68.501853576705784</v>
      </c>
      <c r="I273" s="54">
        <f>Q269</f>
        <v>63.81994165019416</v>
      </c>
    </row>
    <row r="274" spans="1:22" x14ac:dyDescent="0.25">
      <c r="A274" s="60" t="s">
        <v>67</v>
      </c>
      <c r="B274" s="58" t="s">
        <v>68</v>
      </c>
      <c r="C274" s="15" t="s">
        <v>62</v>
      </c>
      <c r="D274" s="17">
        <v>3331.0441675921907</v>
      </c>
      <c r="E274" s="17">
        <v>3108.9928289450795</v>
      </c>
      <c r="F274" s="17">
        <f t="shared" si="62"/>
        <v>6440.0369965372702</v>
      </c>
      <c r="H274">
        <f>T268</f>
        <v>3331.0441675921907</v>
      </c>
      <c r="I274" s="54">
        <f>V268</f>
        <v>3108.9928289450795</v>
      </c>
    </row>
    <row r="275" spans="1:22" x14ac:dyDescent="0.25">
      <c r="A275" s="61"/>
      <c r="B275" s="58"/>
      <c r="C275" s="15" t="s">
        <v>43</v>
      </c>
      <c r="D275" s="13">
        <v>207.42078927179804</v>
      </c>
      <c r="E275" s="13">
        <v>193.59387446558111</v>
      </c>
      <c r="F275" s="13">
        <f t="shared" si="62"/>
        <v>401.01466373737912</v>
      </c>
      <c r="H275">
        <f>T269</f>
        <v>207.42078927179804</v>
      </c>
      <c r="I275" s="54">
        <f>V269</f>
        <v>193.59387446558111</v>
      </c>
    </row>
    <row r="278" spans="1:22" x14ac:dyDescent="0.25">
      <c r="A278" s="18" t="s">
        <v>42</v>
      </c>
      <c r="I278" s="54" t="s">
        <v>92</v>
      </c>
      <c r="K278" s="54" t="s">
        <v>92</v>
      </c>
      <c r="N278" t="s">
        <v>95</v>
      </c>
      <c r="P278" t="s">
        <v>95</v>
      </c>
      <c r="S278" t="s">
        <v>94</v>
      </c>
      <c r="U278" t="s">
        <v>94</v>
      </c>
    </row>
    <row r="279" spans="1:22" x14ac:dyDescent="0.25">
      <c r="A279" s="56" t="s">
        <v>57</v>
      </c>
      <c r="B279" s="56" t="s">
        <v>58</v>
      </c>
      <c r="C279" s="56" t="s">
        <v>59</v>
      </c>
      <c r="D279" s="57" t="s">
        <v>60</v>
      </c>
      <c r="E279" s="57"/>
      <c r="F279" s="57"/>
      <c r="I279" s="54" t="s">
        <v>89</v>
      </c>
      <c r="K279" s="54" t="s">
        <v>93</v>
      </c>
      <c r="N279" t="s">
        <v>89</v>
      </c>
      <c r="P279" t="s">
        <v>93</v>
      </c>
      <c r="S279" t="s">
        <v>89</v>
      </c>
      <c r="U279" t="s">
        <v>93</v>
      </c>
    </row>
    <row r="280" spans="1:22" x14ac:dyDescent="0.25">
      <c r="A280" s="56"/>
      <c r="B280" s="56"/>
      <c r="C280" s="56"/>
      <c r="D280" s="13" t="s">
        <v>85</v>
      </c>
      <c r="E280" s="13" t="s">
        <v>86</v>
      </c>
      <c r="F280" s="14" t="s">
        <v>87</v>
      </c>
      <c r="I280" s="54" t="s">
        <v>90</v>
      </c>
      <c r="J280" t="s">
        <v>91</v>
      </c>
      <c r="K280" s="54" t="s">
        <v>90</v>
      </c>
      <c r="L280" t="s">
        <v>91</v>
      </c>
      <c r="N280" t="s">
        <v>90</v>
      </c>
      <c r="O280" t="s">
        <v>91</v>
      </c>
      <c r="P280" t="s">
        <v>90</v>
      </c>
      <c r="Q280" s="32" t="s">
        <v>91</v>
      </c>
      <c r="S280" t="s">
        <v>90</v>
      </c>
      <c r="T280" t="s">
        <v>91</v>
      </c>
      <c r="U280" t="s">
        <v>90</v>
      </c>
      <c r="V280" t="s">
        <v>91</v>
      </c>
    </row>
    <row r="281" spans="1:22" x14ac:dyDescent="0.25">
      <c r="A281" s="58">
        <v>1</v>
      </c>
      <c r="B281" s="58" t="s">
        <v>61</v>
      </c>
      <c r="C281" s="15" t="s">
        <v>62</v>
      </c>
      <c r="D281" s="16">
        <f t="shared" ref="D281:F281" si="63">D283+D285+D287</f>
        <v>0</v>
      </c>
      <c r="E281" s="16">
        <f t="shared" si="63"/>
        <v>352.84009699850651</v>
      </c>
      <c r="F281" s="16">
        <f t="shared" si="63"/>
        <v>352.84009699850651</v>
      </c>
      <c r="M281" s="32" t="s">
        <v>42</v>
      </c>
      <c r="P281">
        <v>21.971</v>
      </c>
      <c r="Q281" s="32">
        <v>352.84009699850651</v>
      </c>
    </row>
    <row r="282" spans="1:22" x14ac:dyDescent="0.25">
      <c r="A282" s="58"/>
      <c r="B282" s="58"/>
      <c r="C282" s="15" t="s">
        <v>43</v>
      </c>
      <c r="D282" s="16">
        <f t="shared" ref="D282:F282" si="64">D284+D286+D288</f>
        <v>0</v>
      </c>
      <c r="E282" s="16">
        <f t="shared" si="64"/>
        <v>21.971</v>
      </c>
      <c r="F282" s="16">
        <f t="shared" si="64"/>
        <v>21.971</v>
      </c>
    </row>
    <row r="283" spans="1:22" x14ac:dyDescent="0.25">
      <c r="A283" s="60" t="s">
        <v>63</v>
      </c>
      <c r="B283" s="58" t="s">
        <v>64</v>
      </c>
      <c r="C283" s="15" t="s">
        <v>62</v>
      </c>
      <c r="D283" s="16">
        <v>0</v>
      </c>
      <c r="E283" s="16">
        <v>0</v>
      </c>
      <c r="F283" s="16">
        <f t="shared" ref="F283:F288" si="65">D283+E283</f>
        <v>0</v>
      </c>
    </row>
    <row r="284" spans="1:22" x14ac:dyDescent="0.25">
      <c r="A284" s="61"/>
      <c r="B284" s="58"/>
      <c r="C284" s="15" t="s">
        <v>43</v>
      </c>
      <c r="D284" s="16">
        <v>0</v>
      </c>
      <c r="E284" s="16">
        <v>0</v>
      </c>
      <c r="F284" s="16">
        <f t="shared" si="65"/>
        <v>0</v>
      </c>
    </row>
    <row r="285" spans="1:22" x14ac:dyDescent="0.25">
      <c r="A285" s="60" t="s">
        <v>65</v>
      </c>
      <c r="B285" s="58" t="s">
        <v>66</v>
      </c>
      <c r="C285" s="15" t="s">
        <v>62</v>
      </c>
      <c r="D285" s="16">
        <v>0</v>
      </c>
      <c r="E285" s="16">
        <v>352.84009699850651</v>
      </c>
      <c r="F285" s="16">
        <f t="shared" si="65"/>
        <v>352.84009699850651</v>
      </c>
    </row>
    <row r="286" spans="1:22" x14ac:dyDescent="0.25">
      <c r="A286" s="61"/>
      <c r="B286" s="58"/>
      <c r="C286" s="15" t="s">
        <v>43</v>
      </c>
      <c r="D286" s="16">
        <v>0</v>
      </c>
      <c r="E286" s="16">
        <v>21.971</v>
      </c>
      <c r="F286" s="16">
        <f t="shared" si="65"/>
        <v>21.971</v>
      </c>
    </row>
    <row r="287" spans="1:22" x14ac:dyDescent="0.25">
      <c r="A287" s="60" t="s">
        <v>67</v>
      </c>
      <c r="B287" s="58" t="s">
        <v>68</v>
      </c>
      <c r="C287" s="15" t="s">
        <v>62</v>
      </c>
      <c r="D287" s="17">
        <v>0</v>
      </c>
      <c r="E287" s="17">
        <v>0</v>
      </c>
      <c r="F287" s="17">
        <f t="shared" si="65"/>
        <v>0</v>
      </c>
    </row>
    <row r="288" spans="1:22" x14ac:dyDescent="0.25">
      <c r="A288" s="61"/>
      <c r="B288" s="58"/>
      <c r="C288" s="15" t="s">
        <v>43</v>
      </c>
      <c r="D288" s="13">
        <v>0</v>
      </c>
      <c r="E288" s="13">
        <v>0</v>
      </c>
      <c r="F288" s="13">
        <f t="shared" si="65"/>
        <v>0</v>
      </c>
    </row>
    <row r="291" spans="1:22" x14ac:dyDescent="0.25">
      <c r="A291" s="18" t="s">
        <v>15</v>
      </c>
      <c r="I291" s="54" t="s">
        <v>92</v>
      </c>
      <c r="K291" s="54" t="s">
        <v>92</v>
      </c>
      <c r="N291" t="s">
        <v>95</v>
      </c>
      <c r="P291" t="s">
        <v>95</v>
      </c>
      <c r="S291" t="s">
        <v>94</v>
      </c>
      <c r="U291" t="s">
        <v>94</v>
      </c>
    </row>
    <row r="292" spans="1:22" x14ac:dyDescent="0.25">
      <c r="A292" s="56" t="s">
        <v>57</v>
      </c>
      <c r="B292" s="56" t="s">
        <v>58</v>
      </c>
      <c r="C292" s="56" t="s">
        <v>59</v>
      </c>
      <c r="D292" s="57" t="s">
        <v>60</v>
      </c>
      <c r="E292" s="57"/>
      <c r="F292" s="57"/>
      <c r="I292" s="54" t="s">
        <v>89</v>
      </c>
      <c r="K292" s="54" t="s">
        <v>93</v>
      </c>
      <c r="N292" t="s">
        <v>89</v>
      </c>
      <c r="P292" t="s">
        <v>93</v>
      </c>
      <c r="S292" t="s">
        <v>89</v>
      </c>
      <c r="U292" t="s">
        <v>93</v>
      </c>
    </row>
    <row r="293" spans="1:22" x14ac:dyDescent="0.25">
      <c r="A293" s="56"/>
      <c r="B293" s="56"/>
      <c r="C293" s="56"/>
      <c r="D293" s="13" t="s">
        <v>85</v>
      </c>
      <c r="E293" s="13" t="s">
        <v>86</v>
      </c>
      <c r="F293" s="14" t="s">
        <v>87</v>
      </c>
      <c r="I293" s="54" t="s">
        <v>90</v>
      </c>
      <c r="J293" t="s">
        <v>91</v>
      </c>
      <c r="K293" s="54" t="s">
        <v>90</v>
      </c>
      <c r="L293" t="s">
        <v>91</v>
      </c>
      <c r="N293" t="s">
        <v>90</v>
      </c>
      <c r="O293" t="s">
        <v>91</v>
      </c>
      <c r="P293" t="s">
        <v>90</v>
      </c>
      <c r="Q293" s="32" t="s">
        <v>91</v>
      </c>
      <c r="S293" t="s">
        <v>90</v>
      </c>
      <c r="T293" t="s">
        <v>91</v>
      </c>
      <c r="U293" t="s">
        <v>90</v>
      </c>
      <c r="V293" t="s">
        <v>91</v>
      </c>
    </row>
    <row r="294" spans="1:22" x14ac:dyDescent="0.25">
      <c r="A294" s="58">
        <v>1</v>
      </c>
      <c r="B294" s="58" t="s">
        <v>61</v>
      </c>
      <c r="C294" s="15" t="s">
        <v>62</v>
      </c>
      <c r="D294" s="16">
        <f t="shared" ref="D294:F294" si="66">D296+D298+D300</f>
        <v>0</v>
      </c>
      <c r="E294" s="16">
        <f t="shared" si="66"/>
        <v>0</v>
      </c>
      <c r="F294" s="16">
        <f t="shared" si="66"/>
        <v>0</v>
      </c>
      <c r="H294" s="53" t="s">
        <v>15</v>
      </c>
      <c r="I294" s="54">
        <v>0</v>
      </c>
      <c r="J294">
        <v>0</v>
      </c>
      <c r="K294" s="54">
        <v>0</v>
      </c>
      <c r="L294">
        <v>0</v>
      </c>
      <c r="M294" s="53" t="s">
        <v>15</v>
      </c>
      <c r="N294">
        <v>0</v>
      </c>
      <c r="O294">
        <v>0</v>
      </c>
      <c r="P294">
        <v>0</v>
      </c>
      <c r="Q294" s="32">
        <v>0</v>
      </c>
      <c r="R294" s="53" t="s">
        <v>15</v>
      </c>
      <c r="S294">
        <v>0</v>
      </c>
      <c r="T294">
        <v>0</v>
      </c>
      <c r="U294">
        <v>0</v>
      </c>
      <c r="V294">
        <v>0</v>
      </c>
    </row>
    <row r="295" spans="1:22" x14ac:dyDescent="0.25">
      <c r="A295" s="58"/>
      <c r="B295" s="58"/>
      <c r="C295" s="15" t="s">
        <v>43</v>
      </c>
      <c r="D295" s="16">
        <f t="shared" ref="D295:F295" si="67">D297+D299+D301</f>
        <v>0</v>
      </c>
      <c r="E295" s="16">
        <f t="shared" si="67"/>
        <v>0</v>
      </c>
      <c r="F295" s="16">
        <f t="shared" si="67"/>
        <v>0</v>
      </c>
      <c r="J295">
        <f>I294</f>
        <v>0</v>
      </c>
      <c r="L295">
        <f>K294</f>
        <v>0</v>
      </c>
      <c r="O295">
        <f>N294</f>
        <v>0</v>
      </c>
      <c r="Q295" s="32">
        <f>P294</f>
        <v>0</v>
      </c>
      <c r="T295">
        <f>S294</f>
        <v>0</v>
      </c>
      <c r="V295">
        <f>U294</f>
        <v>0</v>
      </c>
    </row>
    <row r="296" spans="1:22" x14ac:dyDescent="0.25">
      <c r="A296" s="60" t="s">
        <v>63</v>
      </c>
      <c r="B296" s="58" t="s">
        <v>64</v>
      </c>
      <c r="C296" s="15" t="s">
        <v>62</v>
      </c>
      <c r="D296" s="16">
        <v>0</v>
      </c>
      <c r="E296" s="16">
        <v>0</v>
      </c>
      <c r="F296" s="16">
        <v>0</v>
      </c>
      <c r="H296">
        <f>J294</f>
        <v>0</v>
      </c>
      <c r="I296" s="54">
        <f>L294</f>
        <v>0</v>
      </c>
    </row>
    <row r="297" spans="1:22" x14ac:dyDescent="0.25">
      <c r="A297" s="61"/>
      <c r="B297" s="58"/>
      <c r="C297" s="15" t="s">
        <v>43</v>
      </c>
      <c r="D297" s="16">
        <v>0</v>
      </c>
      <c r="E297" s="16">
        <v>0</v>
      </c>
      <c r="F297" s="16">
        <v>0</v>
      </c>
      <c r="H297">
        <f>J295</f>
        <v>0</v>
      </c>
      <c r="I297" s="54">
        <f>L295</f>
        <v>0</v>
      </c>
    </row>
    <row r="298" spans="1:22" x14ac:dyDescent="0.25">
      <c r="A298" s="60" t="s">
        <v>65</v>
      </c>
      <c r="B298" s="58" t="s">
        <v>66</v>
      </c>
      <c r="C298" s="15" t="s">
        <v>62</v>
      </c>
      <c r="D298" s="16">
        <v>0</v>
      </c>
      <c r="E298" s="16">
        <v>0</v>
      </c>
      <c r="F298" s="16">
        <v>0</v>
      </c>
      <c r="H298">
        <f>O294</f>
        <v>0</v>
      </c>
      <c r="I298" s="54">
        <f>Q294</f>
        <v>0</v>
      </c>
    </row>
    <row r="299" spans="1:22" x14ac:dyDescent="0.25">
      <c r="A299" s="61"/>
      <c r="B299" s="58"/>
      <c r="C299" s="15" t="s">
        <v>43</v>
      </c>
      <c r="D299" s="16">
        <v>0</v>
      </c>
      <c r="E299" s="16">
        <v>0</v>
      </c>
      <c r="F299" s="16">
        <v>0</v>
      </c>
      <c r="H299">
        <f>O295</f>
        <v>0</v>
      </c>
      <c r="I299" s="54">
        <f>Q295</f>
        <v>0</v>
      </c>
    </row>
    <row r="300" spans="1:22" x14ac:dyDescent="0.25">
      <c r="A300" s="60" t="s">
        <v>67</v>
      </c>
      <c r="B300" s="58" t="s">
        <v>68</v>
      </c>
      <c r="C300" s="15" t="s">
        <v>62</v>
      </c>
      <c r="D300" s="17">
        <v>0</v>
      </c>
      <c r="E300" s="17">
        <v>0</v>
      </c>
      <c r="F300" s="17">
        <v>0</v>
      </c>
      <c r="H300">
        <f>T294</f>
        <v>0</v>
      </c>
      <c r="I300" s="54">
        <f>V294</f>
        <v>0</v>
      </c>
    </row>
    <row r="301" spans="1:22" x14ac:dyDescent="0.25">
      <c r="A301" s="61"/>
      <c r="B301" s="58"/>
      <c r="C301" s="15" t="s">
        <v>43</v>
      </c>
      <c r="D301" s="13">
        <v>0</v>
      </c>
      <c r="E301" s="13">
        <v>0</v>
      </c>
      <c r="F301" s="13">
        <v>0</v>
      </c>
      <c r="H301">
        <f>T295</f>
        <v>0</v>
      </c>
      <c r="I301" s="54">
        <f>V295</f>
        <v>0</v>
      </c>
    </row>
    <row r="304" spans="1:22" x14ac:dyDescent="0.25">
      <c r="A304" s="18" t="s">
        <v>8</v>
      </c>
      <c r="I304" s="54" t="s">
        <v>92</v>
      </c>
      <c r="K304" s="54" t="s">
        <v>92</v>
      </c>
      <c r="N304" t="s">
        <v>95</v>
      </c>
      <c r="P304" t="s">
        <v>95</v>
      </c>
      <c r="S304" t="s">
        <v>94</v>
      </c>
      <c r="U304" t="s">
        <v>94</v>
      </c>
    </row>
    <row r="305" spans="1:22" x14ac:dyDescent="0.25">
      <c r="A305" s="56" t="s">
        <v>57</v>
      </c>
      <c r="B305" s="56" t="s">
        <v>58</v>
      </c>
      <c r="C305" s="56" t="s">
        <v>59</v>
      </c>
      <c r="D305" s="57" t="s">
        <v>60</v>
      </c>
      <c r="E305" s="57"/>
      <c r="F305" s="57"/>
      <c r="I305" s="54" t="s">
        <v>89</v>
      </c>
      <c r="K305" s="54" t="s">
        <v>93</v>
      </c>
      <c r="N305" t="s">
        <v>89</v>
      </c>
      <c r="P305" t="s">
        <v>93</v>
      </c>
      <c r="S305" t="s">
        <v>89</v>
      </c>
      <c r="U305" t="s">
        <v>93</v>
      </c>
    </row>
    <row r="306" spans="1:22" x14ac:dyDescent="0.25">
      <c r="A306" s="56"/>
      <c r="B306" s="56"/>
      <c r="C306" s="56"/>
      <c r="D306" s="13" t="s">
        <v>85</v>
      </c>
      <c r="E306" s="13" t="s">
        <v>86</v>
      </c>
      <c r="F306" s="14" t="s">
        <v>87</v>
      </c>
      <c r="I306" s="54" t="s">
        <v>90</v>
      </c>
      <c r="J306" t="s">
        <v>91</v>
      </c>
      <c r="K306" s="54" t="s">
        <v>90</v>
      </c>
      <c r="L306" t="s">
        <v>91</v>
      </c>
      <c r="N306" t="s">
        <v>90</v>
      </c>
      <c r="O306" t="s">
        <v>91</v>
      </c>
      <c r="P306" t="s">
        <v>90</v>
      </c>
      <c r="Q306" s="32" t="s">
        <v>91</v>
      </c>
      <c r="S306" t="s">
        <v>90</v>
      </c>
      <c r="T306" t="s">
        <v>91</v>
      </c>
      <c r="U306" t="s">
        <v>90</v>
      </c>
      <c r="V306" t="s">
        <v>91</v>
      </c>
    </row>
    <row r="307" spans="1:22" x14ac:dyDescent="0.25">
      <c r="A307" s="58">
        <v>1</v>
      </c>
      <c r="B307" s="58" t="s">
        <v>61</v>
      </c>
      <c r="C307" s="15" t="s">
        <v>62</v>
      </c>
      <c r="D307" s="16">
        <f t="shared" ref="D307:F307" si="68">D309+D311+D313</f>
        <v>41007.285216359625</v>
      </c>
      <c r="E307" s="16">
        <f t="shared" si="68"/>
        <v>59817.106872213357</v>
      </c>
      <c r="F307" s="16">
        <f t="shared" si="68"/>
        <v>100824.39208857299</v>
      </c>
      <c r="H307" s="53" t="s">
        <v>8</v>
      </c>
      <c r="I307" s="54">
        <v>1985.230617407097</v>
      </c>
      <c r="J307">
        <v>29519.718924731187</v>
      </c>
      <c r="K307" s="54">
        <v>3108.001602450001</v>
      </c>
      <c r="L307">
        <v>46214.94999999999</v>
      </c>
      <c r="M307" s="53" t="s">
        <v>8</v>
      </c>
      <c r="N307">
        <v>132.16946734869433</v>
      </c>
      <c r="O307">
        <v>2122.5564462042803</v>
      </c>
      <c r="P307">
        <v>145.2328297454676</v>
      </c>
      <c r="Q307" s="32">
        <v>2332.3456253588074</v>
      </c>
      <c r="R307" s="53" t="s">
        <v>8</v>
      </c>
      <c r="S307">
        <v>621.57762473138359</v>
      </c>
      <c r="T307">
        <v>9365.0098454241597</v>
      </c>
      <c r="U307">
        <v>748.83977653038687</v>
      </c>
      <c r="V307">
        <v>11269.811246854559</v>
      </c>
    </row>
    <row r="308" spans="1:22" x14ac:dyDescent="0.25">
      <c r="A308" s="58"/>
      <c r="B308" s="58"/>
      <c r="C308" s="15" t="s">
        <v>43</v>
      </c>
      <c r="D308" s="16">
        <f t="shared" ref="D308:F308" si="69">D310+D312+D314</f>
        <v>2738.9777094871752</v>
      </c>
      <c r="E308" s="16">
        <f t="shared" si="69"/>
        <v>4002.0742087258559</v>
      </c>
      <c r="F308" s="16">
        <f t="shared" si="69"/>
        <v>6741.0519182130311</v>
      </c>
      <c r="J308">
        <f>I307</f>
        <v>1985.230617407097</v>
      </c>
      <c r="L308">
        <f>K307</f>
        <v>3108.001602450001</v>
      </c>
      <c r="O308">
        <f>N307</f>
        <v>132.16946734869433</v>
      </c>
      <c r="Q308" s="32">
        <f>P307</f>
        <v>145.2328297454676</v>
      </c>
      <c r="T308">
        <f>S307</f>
        <v>621.57762473138359</v>
      </c>
      <c r="V308">
        <f>U307</f>
        <v>748.83977653038687</v>
      </c>
    </row>
    <row r="309" spans="1:22" x14ac:dyDescent="0.25">
      <c r="A309" s="60" t="s">
        <v>63</v>
      </c>
      <c r="B309" s="58" t="s">
        <v>64</v>
      </c>
      <c r="C309" s="15" t="s">
        <v>62</v>
      </c>
      <c r="D309" s="16">
        <v>29519.718924731187</v>
      </c>
      <c r="E309" s="16">
        <v>46214.94999999999</v>
      </c>
      <c r="F309" s="16">
        <f t="shared" ref="F309:F314" si="70">D309+E309</f>
        <v>75734.668924731173</v>
      </c>
      <c r="H309">
        <f>J307</f>
        <v>29519.718924731187</v>
      </c>
      <c r="I309" s="54">
        <f>L307</f>
        <v>46214.94999999999</v>
      </c>
    </row>
    <row r="310" spans="1:22" x14ac:dyDescent="0.25">
      <c r="A310" s="61"/>
      <c r="B310" s="58"/>
      <c r="C310" s="15" t="s">
        <v>43</v>
      </c>
      <c r="D310" s="16">
        <v>1985.230617407097</v>
      </c>
      <c r="E310" s="16">
        <v>3108.001602450001</v>
      </c>
      <c r="F310" s="16">
        <f t="shared" si="70"/>
        <v>5093.2322198570982</v>
      </c>
      <c r="H310">
        <f>J308</f>
        <v>1985.230617407097</v>
      </c>
      <c r="I310" s="54">
        <f>L308</f>
        <v>3108.001602450001</v>
      </c>
    </row>
    <row r="311" spans="1:22" x14ac:dyDescent="0.25">
      <c r="A311" s="60" t="s">
        <v>65</v>
      </c>
      <c r="B311" s="58" t="s">
        <v>66</v>
      </c>
      <c r="C311" s="15" t="s">
        <v>62</v>
      </c>
      <c r="D311" s="16">
        <v>2122.5564462042803</v>
      </c>
      <c r="E311" s="16">
        <v>2332.3456253588074</v>
      </c>
      <c r="F311" s="16">
        <f t="shared" si="70"/>
        <v>4454.9020715630877</v>
      </c>
      <c r="H311">
        <f>O307</f>
        <v>2122.5564462042803</v>
      </c>
      <c r="I311" s="54">
        <f>Q307</f>
        <v>2332.3456253588074</v>
      </c>
    </row>
    <row r="312" spans="1:22" x14ac:dyDescent="0.25">
      <c r="A312" s="61"/>
      <c r="B312" s="58"/>
      <c r="C312" s="15" t="s">
        <v>43</v>
      </c>
      <c r="D312" s="16">
        <v>132.16946734869433</v>
      </c>
      <c r="E312" s="16">
        <v>145.2328297454676</v>
      </c>
      <c r="F312" s="16">
        <f t="shared" si="70"/>
        <v>277.4022970941619</v>
      </c>
      <c r="H312">
        <f>O308</f>
        <v>132.16946734869433</v>
      </c>
      <c r="I312" s="54">
        <f>Q308</f>
        <v>145.2328297454676</v>
      </c>
    </row>
    <row r="313" spans="1:22" x14ac:dyDescent="0.25">
      <c r="A313" s="60" t="s">
        <v>67</v>
      </c>
      <c r="B313" s="58" t="s">
        <v>68</v>
      </c>
      <c r="C313" s="15" t="s">
        <v>62</v>
      </c>
      <c r="D313" s="17">
        <v>9365.0098454241597</v>
      </c>
      <c r="E313" s="17">
        <v>11269.811246854559</v>
      </c>
      <c r="F313" s="17">
        <f t="shared" si="70"/>
        <v>20634.821092278718</v>
      </c>
      <c r="H313">
        <f>T307</f>
        <v>9365.0098454241597</v>
      </c>
      <c r="I313" s="54">
        <f>V307</f>
        <v>11269.811246854559</v>
      </c>
    </row>
    <row r="314" spans="1:22" x14ac:dyDescent="0.25">
      <c r="A314" s="61"/>
      <c r="B314" s="58"/>
      <c r="C314" s="15" t="s">
        <v>43</v>
      </c>
      <c r="D314" s="13">
        <v>621.57762473138359</v>
      </c>
      <c r="E314" s="13">
        <v>748.83977653038687</v>
      </c>
      <c r="F314" s="13">
        <f t="shared" si="70"/>
        <v>1370.4174012617705</v>
      </c>
      <c r="H314">
        <f>T308</f>
        <v>621.57762473138359</v>
      </c>
      <c r="I314" s="54">
        <f>V308</f>
        <v>748.83977653038687</v>
      </c>
    </row>
    <row r="317" spans="1:22" x14ac:dyDescent="0.25">
      <c r="A317" s="18" t="s">
        <v>32</v>
      </c>
      <c r="I317" s="54" t="s">
        <v>92</v>
      </c>
      <c r="K317" s="54" t="s">
        <v>92</v>
      </c>
      <c r="N317" t="s">
        <v>95</v>
      </c>
      <c r="P317" t="s">
        <v>95</v>
      </c>
      <c r="S317" t="s">
        <v>94</v>
      </c>
      <c r="U317" t="s">
        <v>94</v>
      </c>
    </row>
    <row r="318" spans="1:22" x14ac:dyDescent="0.25">
      <c r="A318" s="56" t="s">
        <v>57</v>
      </c>
      <c r="B318" s="56" t="s">
        <v>58</v>
      </c>
      <c r="C318" s="56" t="s">
        <v>59</v>
      </c>
      <c r="D318" s="57" t="s">
        <v>60</v>
      </c>
      <c r="E318" s="57"/>
      <c r="F318" s="57"/>
      <c r="I318" s="54" t="s">
        <v>89</v>
      </c>
      <c r="K318" s="54" t="s">
        <v>93</v>
      </c>
      <c r="N318" t="s">
        <v>89</v>
      </c>
      <c r="P318" t="s">
        <v>93</v>
      </c>
      <c r="S318" t="s">
        <v>89</v>
      </c>
      <c r="U318" t="s">
        <v>93</v>
      </c>
    </row>
    <row r="319" spans="1:22" x14ac:dyDescent="0.25">
      <c r="A319" s="56"/>
      <c r="B319" s="56"/>
      <c r="C319" s="56"/>
      <c r="D319" s="13" t="s">
        <v>85</v>
      </c>
      <c r="E319" s="13" t="s">
        <v>86</v>
      </c>
      <c r="F319" s="14" t="s">
        <v>87</v>
      </c>
      <c r="I319" s="54" t="s">
        <v>90</v>
      </c>
      <c r="J319" t="s">
        <v>91</v>
      </c>
      <c r="K319" s="54" t="s">
        <v>90</v>
      </c>
      <c r="L319" t="s">
        <v>91</v>
      </c>
      <c r="N319" t="s">
        <v>90</v>
      </c>
      <c r="O319" t="s">
        <v>91</v>
      </c>
      <c r="P319" t="s">
        <v>90</v>
      </c>
      <c r="Q319" s="32" t="s">
        <v>91</v>
      </c>
      <c r="S319" t="s">
        <v>90</v>
      </c>
      <c r="T319" t="s">
        <v>91</v>
      </c>
      <c r="U319" t="s">
        <v>90</v>
      </c>
      <c r="V319" t="s">
        <v>91</v>
      </c>
    </row>
    <row r="320" spans="1:22" x14ac:dyDescent="0.25">
      <c r="A320" s="58">
        <v>1</v>
      </c>
      <c r="B320" s="58" t="s">
        <v>61</v>
      </c>
      <c r="C320" s="15" t="s">
        <v>62</v>
      </c>
      <c r="D320" s="16">
        <f t="shared" ref="D320:F320" si="71">D322+D324+D326</f>
        <v>0</v>
      </c>
      <c r="E320" s="16">
        <f t="shared" si="71"/>
        <v>0</v>
      </c>
      <c r="F320" s="16">
        <f t="shared" si="71"/>
        <v>0</v>
      </c>
      <c r="M320" s="53" t="s">
        <v>32</v>
      </c>
      <c r="N320">
        <v>0</v>
      </c>
      <c r="O320">
        <v>0</v>
      </c>
      <c r="P320">
        <v>0</v>
      </c>
      <c r="Q320" s="32">
        <v>0</v>
      </c>
    </row>
    <row r="321" spans="1:22" x14ac:dyDescent="0.25">
      <c r="A321" s="58"/>
      <c r="B321" s="58"/>
      <c r="C321" s="15" t="s">
        <v>43</v>
      </c>
      <c r="D321" s="16">
        <f t="shared" ref="D321:F321" si="72">D323+D325+D327</f>
        <v>0</v>
      </c>
      <c r="E321" s="16">
        <f t="shared" si="72"/>
        <v>0</v>
      </c>
      <c r="F321" s="16">
        <f t="shared" si="72"/>
        <v>0</v>
      </c>
      <c r="J321">
        <f>I320</f>
        <v>0</v>
      </c>
      <c r="L321">
        <f>K320</f>
        <v>0</v>
      </c>
      <c r="O321">
        <f>N320</f>
        <v>0</v>
      </c>
      <c r="Q321" s="32">
        <f>P320</f>
        <v>0</v>
      </c>
      <c r="T321">
        <f>S320</f>
        <v>0</v>
      </c>
      <c r="V321">
        <f>U320</f>
        <v>0</v>
      </c>
    </row>
    <row r="322" spans="1:22" x14ac:dyDescent="0.25">
      <c r="A322" s="60" t="s">
        <v>63</v>
      </c>
      <c r="B322" s="58" t="s">
        <v>64</v>
      </c>
      <c r="C322" s="15" t="s">
        <v>62</v>
      </c>
      <c r="D322" s="16"/>
      <c r="E322" s="16"/>
      <c r="F322" s="16">
        <v>0</v>
      </c>
    </row>
    <row r="323" spans="1:22" x14ac:dyDescent="0.25">
      <c r="A323" s="61"/>
      <c r="B323" s="58"/>
      <c r="C323" s="15" t="s">
        <v>43</v>
      </c>
      <c r="D323" s="16"/>
      <c r="E323" s="16"/>
      <c r="F323" s="16">
        <v>0</v>
      </c>
    </row>
    <row r="324" spans="1:22" x14ac:dyDescent="0.25">
      <c r="A324" s="60" t="s">
        <v>65</v>
      </c>
      <c r="B324" s="58" t="s">
        <v>66</v>
      </c>
      <c r="C324" s="15" t="s">
        <v>62</v>
      </c>
      <c r="D324" s="16"/>
      <c r="E324" s="16"/>
      <c r="F324" s="16">
        <v>0</v>
      </c>
    </row>
    <row r="325" spans="1:22" x14ac:dyDescent="0.25">
      <c r="A325" s="61"/>
      <c r="B325" s="58"/>
      <c r="C325" s="15" t="s">
        <v>43</v>
      </c>
      <c r="D325" s="16"/>
      <c r="E325" s="16"/>
      <c r="F325" s="16">
        <v>0</v>
      </c>
    </row>
    <row r="326" spans="1:22" x14ac:dyDescent="0.25">
      <c r="A326" s="60" t="s">
        <v>67</v>
      </c>
      <c r="B326" s="58" t="s">
        <v>68</v>
      </c>
      <c r="C326" s="15" t="s">
        <v>62</v>
      </c>
      <c r="D326" s="17"/>
      <c r="E326" s="17"/>
      <c r="F326" s="17">
        <v>0</v>
      </c>
    </row>
    <row r="327" spans="1:22" x14ac:dyDescent="0.25">
      <c r="A327" s="61"/>
      <c r="B327" s="58"/>
      <c r="C327" s="15" t="s">
        <v>43</v>
      </c>
      <c r="D327" s="13"/>
      <c r="E327" s="13"/>
      <c r="F327" s="13">
        <v>0</v>
      </c>
    </row>
    <row r="330" spans="1:22" x14ac:dyDescent="0.25">
      <c r="A330" s="18" t="s">
        <v>37</v>
      </c>
      <c r="I330" s="54" t="s">
        <v>92</v>
      </c>
      <c r="K330" s="54" t="s">
        <v>92</v>
      </c>
      <c r="N330" t="s">
        <v>95</v>
      </c>
      <c r="P330" t="s">
        <v>95</v>
      </c>
      <c r="S330" t="s">
        <v>94</v>
      </c>
      <c r="U330" t="s">
        <v>94</v>
      </c>
    </row>
    <row r="331" spans="1:22" x14ac:dyDescent="0.25">
      <c r="A331" s="56" t="s">
        <v>57</v>
      </c>
      <c r="B331" s="56" t="s">
        <v>58</v>
      </c>
      <c r="C331" s="56" t="s">
        <v>59</v>
      </c>
      <c r="D331" s="57" t="s">
        <v>60</v>
      </c>
      <c r="E331" s="57"/>
      <c r="F331" s="57"/>
      <c r="I331" s="54" t="s">
        <v>89</v>
      </c>
      <c r="K331" s="54" t="s">
        <v>93</v>
      </c>
      <c r="N331" t="s">
        <v>89</v>
      </c>
      <c r="P331" t="s">
        <v>93</v>
      </c>
      <c r="S331" t="s">
        <v>89</v>
      </c>
      <c r="U331" t="s">
        <v>93</v>
      </c>
    </row>
    <row r="332" spans="1:22" x14ac:dyDescent="0.25">
      <c r="A332" s="56"/>
      <c r="B332" s="56"/>
      <c r="C332" s="56"/>
      <c r="D332" s="13" t="s">
        <v>85</v>
      </c>
      <c r="E332" s="13" t="s">
        <v>86</v>
      </c>
      <c r="F332" s="14" t="s">
        <v>87</v>
      </c>
      <c r="I332" s="54" t="s">
        <v>90</v>
      </c>
      <c r="J332" t="s">
        <v>91</v>
      </c>
      <c r="K332" s="54" t="s">
        <v>90</v>
      </c>
      <c r="L332" t="s">
        <v>91</v>
      </c>
      <c r="N332" t="s">
        <v>90</v>
      </c>
      <c r="O332" t="s">
        <v>91</v>
      </c>
      <c r="P332" t="s">
        <v>90</v>
      </c>
      <c r="Q332" s="32" t="s">
        <v>91</v>
      </c>
      <c r="S332" t="s">
        <v>90</v>
      </c>
      <c r="T332" t="s">
        <v>91</v>
      </c>
      <c r="U332" t="s">
        <v>90</v>
      </c>
      <c r="V332" t="s">
        <v>91</v>
      </c>
    </row>
    <row r="333" spans="1:22" x14ac:dyDescent="0.25">
      <c r="A333" s="58">
        <v>1</v>
      </c>
      <c r="B333" s="58" t="s">
        <v>61</v>
      </c>
      <c r="C333" s="15" t="s">
        <v>62</v>
      </c>
      <c r="D333" s="16">
        <f t="shared" ref="D333:F333" si="73">D335+D337+D339</f>
        <v>5040</v>
      </c>
      <c r="E333" s="16">
        <f t="shared" si="73"/>
        <v>3843</v>
      </c>
      <c r="F333" s="16">
        <f t="shared" si="73"/>
        <v>8883</v>
      </c>
      <c r="M333" s="53" t="s">
        <v>37</v>
      </c>
      <c r="N333">
        <v>313.83575999999994</v>
      </c>
      <c r="O333">
        <v>5040</v>
      </c>
      <c r="P333">
        <v>239.29976699999997</v>
      </c>
      <c r="Q333" s="32">
        <v>3843</v>
      </c>
    </row>
    <row r="334" spans="1:22" x14ac:dyDescent="0.25">
      <c r="A334" s="58"/>
      <c r="B334" s="58"/>
      <c r="C334" s="15" t="s">
        <v>43</v>
      </c>
      <c r="D334" s="16">
        <f t="shared" ref="D334:F334" si="74">D336+D338+D340</f>
        <v>313.83575999999994</v>
      </c>
      <c r="E334" s="16">
        <f t="shared" si="74"/>
        <v>239.29976699999997</v>
      </c>
      <c r="F334" s="16">
        <f t="shared" si="74"/>
        <v>553.13552699999991</v>
      </c>
      <c r="J334">
        <f>I333</f>
        <v>0</v>
      </c>
      <c r="L334">
        <f>K333</f>
        <v>0</v>
      </c>
      <c r="O334">
        <f>N333</f>
        <v>313.83575999999994</v>
      </c>
      <c r="Q334" s="32">
        <f>P333</f>
        <v>239.29976699999997</v>
      </c>
      <c r="T334">
        <f>S333</f>
        <v>0</v>
      </c>
      <c r="V334">
        <f>U333</f>
        <v>0</v>
      </c>
    </row>
    <row r="335" spans="1:22" x14ac:dyDescent="0.25">
      <c r="A335" s="60" t="s">
        <v>63</v>
      </c>
      <c r="B335" s="58" t="s">
        <v>64</v>
      </c>
      <c r="C335" s="15" t="s">
        <v>62</v>
      </c>
      <c r="D335" s="16">
        <v>0</v>
      </c>
      <c r="E335" s="16">
        <v>0</v>
      </c>
      <c r="F335" s="16">
        <f t="shared" ref="F335:F340" si="75">D335+E335</f>
        <v>0</v>
      </c>
      <c r="H335">
        <f>J333</f>
        <v>0</v>
      </c>
      <c r="I335" s="54">
        <f>L333</f>
        <v>0</v>
      </c>
    </row>
    <row r="336" spans="1:22" x14ac:dyDescent="0.25">
      <c r="A336" s="61"/>
      <c r="B336" s="58"/>
      <c r="C336" s="15" t="s">
        <v>43</v>
      </c>
      <c r="D336" s="16">
        <v>0</v>
      </c>
      <c r="E336" s="16">
        <v>0</v>
      </c>
      <c r="F336" s="16">
        <f t="shared" si="75"/>
        <v>0</v>
      </c>
      <c r="H336">
        <f>J334</f>
        <v>0</v>
      </c>
      <c r="I336" s="54">
        <f>L334</f>
        <v>0</v>
      </c>
    </row>
    <row r="337" spans="1:22" x14ac:dyDescent="0.25">
      <c r="A337" s="60" t="s">
        <v>65</v>
      </c>
      <c r="B337" s="58" t="s">
        <v>66</v>
      </c>
      <c r="C337" s="15" t="s">
        <v>62</v>
      </c>
      <c r="D337" s="16">
        <v>5040</v>
      </c>
      <c r="E337" s="16">
        <v>3843</v>
      </c>
      <c r="F337" s="16">
        <f t="shared" si="75"/>
        <v>8883</v>
      </c>
      <c r="H337">
        <f>O333</f>
        <v>5040</v>
      </c>
      <c r="I337" s="54">
        <f>Q333</f>
        <v>3843</v>
      </c>
    </row>
    <row r="338" spans="1:22" x14ac:dyDescent="0.25">
      <c r="A338" s="61"/>
      <c r="B338" s="58"/>
      <c r="C338" s="15" t="s">
        <v>43</v>
      </c>
      <c r="D338" s="16">
        <v>313.83575999999994</v>
      </c>
      <c r="E338" s="16">
        <v>239.29976699999997</v>
      </c>
      <c r="F338" s="16">
        <f t="shared" si="75"/>
        <v>553.13552699999991</v>
      </c>
      <c r="H338">
        <f>O334</f>
        <v>313.83575999999994</v>
      </c>
      <c r="I338" s="54">
        <f>Q334</f>
        <v>239.29976699999997</v>
      </c>
    </row>
    <row r="339" spans="1:22" x14ac:dyDescent="0.25">
      <c r="A339" s="60" t="s">
        <v>67</v>
      </c>
      <c r="B339" s="58" t="s">
        <v>68</v>
      </c>
      <c r="C339" s="15" t="s">
        <v>62</v>
      </c>
      <c r="D339" s="17">
        <v>0</v>
      </c>
      <c r="E339" s="17">
        <v>0</v>
      </c>
      <c r="F339" s="17">
        <f t="shared" si="75"/>
        <v>0</v>
      </c>
      <c r="H339">
        <f>T333</f>
        <v>0</v>
      </c>
      <c r="I339" s="54">
        <f>V333</f>
        <v>0</v>
      </c>
    </row>
    <row r="340" spans="1:22" x14ac:dyDescent="0.25">
      <c r="A340" s="61"/>
      <c r="B340" s="58"/>
      <c r="C340" s="15" t="s">
        <v>43</v>
      </c>
      <c r="D340" s="13">
        <v>0</v>
      </c>
      <c r="E340" s="13">
        <v>0</v>
      </c>
      <c r="F340" s="13">
        <f t="shared" si="75"/>
        <v>0</v>
      </c>
      <c r="H340">
        <f>T334</f>
        <v>0</v>
      </c>
      <c r="I340" s="54">
        <f>V334</f>
        <v>0</v>
      </c>
    </row>
    <row r="343" spans="1:22" x14ac:dyDescent="0.25">
      <c r="A343" s="18" t="s">
        <v>38</v>
      </c>
      <c r="I343" s="54" t="s">
        <v>92</v>
      </c>
      <c r="K343" s="54" t="s">
        <v>92</v>
      </c>
      <c r="N343" t="s">
        <v>95</v>
      </c>
      <c r="P343" t="s">
        <v>95</v>
      </c>
      <c r="S343" t="s">
        <v>94</v>
      </c>
      <c r="U343" t="s">
        <v>94</v>
      </c>
    </row>
    <row r="344" spans="1:22" x14ac:dyDescent="0.25">
      <c r="A344" s="56" t="s">
        <v>57</v>
      </c>
      <c r="B344" s="56" t="s">
        <v>58</v>
      </c>
      <c r="C344" s="56" t="s">
        <v>59</v>
      </c>
      <c r="D344" s="57" t="s">
        <v>60</v>
      </c>
      <c r="E344" s="57"/>
      <c r="F344" s="57"/>
      <c r="I344" s="54" t="s">
        <v>89</v>
      </c>
      <c r="K344" s="54" t="s">
        <v>93</v>
      </c>
      <c r="N344" t="s">
        <v>89</v>
      </c>
      <c r="P344" t="s">
        <v>93</v>
      </c>
      <c r="S344" t="s">
        <v>89</v>
      </c>
      <c r="U344" t="s">
        <v>93</v>
      </c>
    </row>
    <row r="345" spans="1:22" x14ac:dyDescent="0.25">
      <c r="A345" s="56"/>
      <c r="B345" s="56"/>
      <c r="C345" s="56"/>
      <c r="D345" s="13" t="s">
        <v>85</v>
      </c>
      <c r="E345" s="13" t="s">
        <v>86</v>
      </c>
      <c r="F345" s="14" t="s">
        <v>87</v>
      </c>
      <c r="I345" s="54" t="s">
        <v>90</v>
      </c>
      <c r="J345" t="s">
        <v>91</v>
      </c>
      <c r="K345" s="54" t="s">
        <v>90</v>
      </c>
      <c r="L345" t="s">
        <v>91</v>
      </c>
      <c r="N345" t="s">
        <v>90</v>
      </c>
      <c r="O345" t="s">
        <v>91</v>
      </c>
      <c r="P345" t="s">
        <v>90</v>
      </c>
      <c r="Q345" s="32" t="s">
        <v>91</v>
      </c>
      <c r="S345" t="s">
        <v>90</v>
      </c>
      <c r="T345" t="s">
        <v>91</v>
      </c>
      <c r="U345" t="s">
        <v>90</v>
      </c>
      <c r="V345" t="s">
        <v>91</v>
      </c>
    </row>
    <row r="346" spans="1:22" x14ac:dyDescent="0.25">
      <c r="A346" s="58">
        <v>1</v>
      </c>
      <c r="B346" s="58" t="s">
        <v>61</v>
      </c>
      <c r="C346" s="15" t="s">
        <v>62</v>
      </c>
      <c r="D346" s="16">
        <f t="shared" ref="D346:F346" si="76">D348+D350+D352</f>
        <v>0</v>
      </c>
      <c r="E346" s="16">
        <f t="shared" si="76"/>
        <v>0</v>
      </c>
      <c r="F346" s="16">
        <f t="shared" si="76"/>
        <v>0</v>
      </c>
      <c r="H346" s="53" t="s">
        <v>38</v>
      </c>
      <c r="I346" s="54">
        <v>0</v>
      </c>
      <c r="J346">
        <v>0</v>
      </c>
      <c r="K346" s="54">
        <v>0</v>
      </c>
      <c r="L346">
        <v>0</v>
      </c>
    </row>
    <row r="347" spans="1:22" x14ac:dyDescent="0.25">
      <c r="A347" s="58"/>
      <c r="B347" s="58"/>
      <c r="C347" s="15" t="s">
        <v>43</v>
      </c>
      <c r="D347" s="16">
        <f t="shared" ref="D347:F347" si="77">D349+D351+D353</f>
        <v>0</v>
      </c>
      <c r="E347" s="16">
        <f t="shared" si="77"/>
        <v>0</v>
      </c>
      <c r="F347" s="16">
        <f t="shared" si="77"/>
        <v>0</v>
      </c>
      <c r="J347">
        <f>I346</f>
        <v>0</v>
      </c>
      <c r="L347">
        <f>K346</f>
        <v>0</v>
      </c>
      <c r="O347">
        <f>N346</f>
        <v>0</v>
      </c>
      <c r="Q347" s="32">
        <f>P346</f>
        <v>0</v>
      </c>
      <c r="T347">
        <f>S346</f>
        <v>0</v>
      </c>
      <c r="V347">
        <f>U346</f>
        <v>0</v>
      </c>
    </row>
    <row r="348" spans="1:22" x14ac:dyDescent="0.25">
      <c r="A348" s="60" t="s">
        <v>63</v>
      </c>
      <c r="B348" s="58" t="s">
        <v>64</v>
      </c>
      <c r="C348" s="15" t="s">
        <v>62</v>
      </c>
      <c r="D348" s="16"/>
      <c r="E348" s="16"/>
      <c r="F348" s="16">
        <v>0</v>
      </c>
      <c r="H348">
        <f>J346</f>
        <v>0</v>
      </c>
      <c r="I348" s="54">
        <f>L346</f>
        <v>0</v>
      </c>
    </row>
    <row r="349" spans="1:22" x14ac:dyDescent="0.25">
      <c r="A349" s="61"/>
      <c r="B349" s="58"/>
      <c r="C349" s="15" t="s">
        <v>43</v>
      </c>
      <c r="D349" s="16"/>
      <c r="E349" s="16"/>
      <c r="F349" s="16">
        <v>0</v>
      </c>
      <c r="H349">
        <f>J347</f>
        <v>0</v>
      </c>
      <c r="I349" s="54">
        <f>L347</f>
        <v>0</v>
      </c>
    </row>
    <row r="350" spans="1:22" x14ac:dyDescent="0.25">
      <c r="A350" s="60" t="s">
        <v>65</v>
      </c>
      <c r="B350" s="58" t="s">
        <v>66</v>
      </c>
      <c r="C350" s="15" t="s">
        <v>62</v>
      </c>
      <c r="D350" s="16"/>
      <c r="E350" s="16"/>
      <c r="F350" s="16">
        <v>0</v>
      </c>
      <c r="H350">
        <f>O346</f>
        <v>0</v>
      </c>
      <c r="I350" s="54">
        <f>Q346</f>
        <v>0</v>
      </c>
    </row>
    <row r="351" spans="1:22" x14ac:dyDescent="0.25">
      <c r="A351" s="61"/>
      <c r="B351" s="58"/>
      <c r="C351" s="15" t="s">
        <v>43</v>
      </c>
      <c r="D351" s="16"/>
      <c r="E351" s="16"/>
      <c r="F351" s="16">
        <v>0</v>
      </c>
      <c r="H351">
        <f>O347</f>
        <v>0</v>
      </c>
      <c r="I351" s="54">
        <f>Q347</f>
        <v>0</v>
      </c>
    </row>
    <row r="352" spans="1:22" x14ac:dyDescent="0.25">
      <c r="A352" s="60" t="s">
        <v>67</v>
      </c>
      <c r="B352" s="58" t="s">
        <v>68</v>
      </c>
      <c r="C352" s="15" t="s">
        <v>62</v>
      </c>
      <c r="D352" s="17"/>
      <c r="E352" s="17"/>
      <c r="F352" s="17">
        <v>0</v>
      </c>
      <c r="H352">
        <f>T346</f>
        <v>0</v>
      </c>
      <c r="I352" s="54">
        <f>V346</f>
        <v>0</v>
      </c>
    </row>
    <row r="353" spans="1:22" x14ac:dyDescent="0.25">
      <c r="A353" s="61"/>
      <c r="B353" s="58"/>
      <c r="C353" s="15" t="s">
        <v>43</v>
      </c>
      <c r="D353" s="13"/>
      <c r="E353" s="13"/>
      <c r="F353" s="13">
        <v>0</v>
      </c>
      <c r="H353">
        <f>T347</f>
        <v>0</v>
      </c>
      <c r="I353" s="54">
        <f>V347</f>
        <v>0</v>
      </c>
    </row>
    <row r="356" spans="1:22" x14ac:dyDescent="0.25">
      <c r="A356" s="18" t="s">
        <v>22</v>
      </c>
      <c r="I356" s="54" t="s">
        <v>92</v>
      </c>
      <c r="K356" s="54" t="s">
        <v>92</v>
      </c>
      <c r="N356" t="s">
        <v>95</v>
      </c>
      <c r="P356" t="s">
        <v>95</v>
      </c>
      <c r="S356" t="s">
        <v>94</v>
      </c>
      <c r="U356" t="s">
        <v>94</v>
      </c>
    </row>
    <row r="357" spans="1:22" x14ac:dyDescent="0.25">
      <c r="A357" s="56" t="s">
        <v>57</v>
      </c>
      <c r="B357" s="56" t="s">
        <v>58</v>
      </c>
      <c r="C357" s="56" t="s">
        <v>59</v>
      </c>
      <c r="D357" s="57" t="s">
        <v>60</v>
      </c>
      <c r="E357" s="57"/>
      <c r="F357" s="57"/>
      <c r="I357" s="54" t="s">
        <v>89</v>
      </c>
      <c r="K357" s="54" t="s">
        <v>93</v>
      </c>
      <c r="N357" t="s">
        <v>89</v>
      </c>
      <c r="P357" t="s">
        <v>93</v>
      </c>
      <c r="S357" t="s">
        <v>89</v>
      </c>
      <c r="U357" t="s">
        <v>93</v>
      </c>
    </row>
    <row r="358" spans="1:22" x14ac:dyDescent="0.25">
      <c r="A358" s="56"/>
      <c r="B358" s="56"/>
      <c r="C358" s="56"/>
      <c r="D358" s="13" t="s">
        <v>85</v>
      </c>
      <c r="E358" s="13" t="s">
        <v>86</v>
      </c>
      <c r="F358" s="14" t="s">
        <v>87</v>
      </c>
      <c r="I358" s="54" t="s">
        <v>90</v>
      </c>
      <c r="J358" t="s">
        <v>91</v>
      </c>
      <c r="K358" s="54" t="s">
        <v>90</v>
      </c>
      <c r="L358" t="s">
        <v>91</v>
      </c>
      <c r="N358" t="s">
        <v>90</v>
      </c>
      <c r="O358" t="s">
        <v>91</v>
      </c>
      <c r="P358" t="s">
        <v>90</v>
      </c>
      <c r="Q358" s="32" t="s">
        <v>91</v>
      </c>
      <c r="S358" t="s">
        <v>90</v>
      </c>
      <c r="T358" t="s">
        <v>91</v>
      </c>
      <c r="U358" t="s">
        <v>90</v>
      </c>
      <c r="V358" t="s">
        <v>91</v>
      </c>
    </row>
    <row r="359" spans="1:22" x14ac:dyDescent="0.25">
      <c r="A359" s="58">
        <v>1</v>
      </c>
      <c r="B359" s="58" t="s">
        <v>61</v>
      </c>
      <c r="C359" s="15" t="s">
        <v>62</v>
      </c>
      <c r="D359" s="16">
        <f t="shared" ref="D359:F359" si="78">D361+D363+D365</f>
        <v>4915.2</v>
      </c>
      <c r="E359" s="16">
        <f t="shared" si="78"/>
        <v>4579.5487096774195</v>
      </c>
      <c r="F359" s="16">
        <f t="shared" si="78"/>
        <v>9494.7487096774203</v>
      </c>
      <c r="H359" s="53" t="s">
        <v>22</v>
      </c>
      <c r="I359" s="54">
        <v>330.5521152</v>
      </c>
      <c r="J359">
        <v>4915.2</v>
      </c>
      <c r="K359" s="54">
        <v>307.97923027451617</v>
      </c>
      <c r="L359">
        <v>4579.5487096774195</v>
      </c>
      <c r="M359" s="53" t="s">
        <v>22</v>
      </c>
      <c r="N359">
        <v>0</v>
      </c>
      <c r="O359">
        <v>0</v>
      </c>
      <c r="P359">
        <v>0</v>
      </c>
      <c r="Q359" s="32">
        <v>0</v>
      </c>
      <c r="R359" s="53" t="s">
        <v>22</v>
      </c>
      <c r="S359">
        <v>0</v>
      </c>
      <c r="T359">
        <v>0</v>
      </c>
      <c r="U359">
        <v>0</v>
      </c>
      <c r="V359">
        <v>0</v>
      </c>
    </row>
    <row r="360" spans="1:22" x14ac:dyDescent="0.25">
      <c r="A360" s="58"/>
      <c r="B360" s="58"/>
      <c r="C360" s="15" t="s">
        <v>43</v>
      </c>
      <c r="D360" s="16">
        <f t="shared" ref="D360:F360" si="79">D362+D364+D366</f>
        <v>330.5521152</v>
      </c>
      <c r="E360" s="16">
        <f t="shared" si="79"/>
        <v>307.97923027451617</v>
      </c>
      <c r="F360" s="16">
        <f t="shared" si="79"/>
        <v>638.53134547451623</v>
      </c>
      <c r="J360">
        <f>I359</f>
        <v>330.5521152</v>
      </c>
      <c r="L360">
        <f>K359</f>
        <v>307.97923027451617</v>
      </c>
      <c r="O360">
        <f>N359</f>
        <v>0</v>
      </c>
      <c r="Q360" s="32">
        <f>P359</f>
        <v>0</v>
      </c>
      <c r="T360">
        <f>S359</f>
        <v>0</v>
      </c>
      <c r="V360">
        <f>U359</f>
        <v>0</v>
      </c>
    </row>
    <row r="361" spans="1:22" x14ac:dyDescent="0.25">
      <c r="A361" s="60" t="s">
        <v>63</v>
      </c>
      <c r="B361" s="58" t="s">
        <v>64</v>
      </c>
      <c r="C361" s="15" t="s">
        <v>62</v>
      </c>
      <c r="D361" s="16">
        <v>4915.2</v>
      </c>
      <c r="E361" s="16">
        <v>4579.5487096774195</v>
      </c>
      <c r="F361" s="16">
        <f t="shared" ref="F361:F366" si="80">D361+E361</f>
        <v>9494.7487096774203</v>
      </c>
      <c r="H361">
        <f>J359</f>
        <v>4915.2</v>
      </c>
      <c r="I361" s="54">
        <f>L359</f>
        <v>4579.5487096774195</v>
      </c>
    </row>
    <row r="362" spans="1:22" x14ac:dyDescent="0.25">
      <c r="A362" s="61"/>
      <c r="B362" s="58"/>
      <c r="C362" s="15" t="s">
        <v>43</v>
      </c>
      <c r="D362" s="16">
        <v>330.5521152</v>
      </c>
      <c r="E362" s="16">
        <v>307.97923027451617</v>
      </c>
      <c r="F362" s="16">
        <f t="shared" si="80"/>
        <v>638.53134547451623</v>
      </c>
      <c r="H362">
        <f>J360</f>
        <v>330.5521152</v>
      </c>
      <c r="I362" s="54">
        <f>L360</f>
        <v>307.97923027451617</v>
      </c>
    </row>
    <row r="363" spans="1:22" x14ac:dyDescent="0.25">
      <c r="A363" s="60" t="s">
        <v>65</v>
      </c>
      <c r="B363" s="58" t="s">
        <v>66</v>
      </c>
      <c r="C363" s="15" t="s">
        <v>62</v>
      </c>
      <c r="D363" s="16">
        <v>0</v>
      </c>
      <c r="E363" s="16">
        <v>0</v>
      </c>
      <c r="F363" s="16">
        <f t="shared" si="80"/>
        <v>0</v>
      </c>
      <c r="H363">
        <f>O359</f>
        <v>0</v>
      </c>
      <c r="I363" s="54">
        <f>Q359</f>
        <v>0</v>
      </c>
    </row>
    <row r="364" spans="1:22" x14ac:dyDescent="0.25">
      <c r="A364" s="61"/>
      <c r="B364" s="58"/>
      <c r="C364" s="15" t="s">
        <v>43</v>
      </c>
      <c r="D364" s="16">
        <v>0</v>
      </c>
      <c r="E364" s="16">
        <v>0</v>
      </c>
      <c r="F364" s="16">
        <f t="shared" si="80"/>
        <v>0</v>
      </c>
      <c r="H364">
        <f>O360</f>
        <v>0</v>
      </c>
      <c r="I364" s="54">
        <f>Q360</f>
        <v>0</v>
      </c>
    </row>
    <row r="365" spans="1:22" x14ac:dyDescent="0.25">
      <c r="A365" s="60" t="s">
        <v>67</v>
      </c>
      <c r="B365" s="58" t="s">
        <v>68</v>
      </c>
      <c r="C365" s="15" t="s">
        <v>62</v>
      </c>
      <c r="D365" s="17">
        <v>0</v>
      </c>
      <c r="E365" s="17">
        <v>0</v>
      </c>
      <c r="F365" s="17">
        <f t="shared" si="80"/>
        <v>0</v>
      </c>
      <c r="H365">
        <f>T359</f>
        <v>0</v>
      </c>
      <c r="I365" s="54">
        <f>V359</f>
        <v>0</v>
      </c>
    </row>
    <row r="366" spans="1:22" x14ac:dyDescent="0.25">
      <c r="A366" s="61"/>
      <c r="B366" s="58"/>
      <c r="C366" s="15" t="s">
        <v>43</v>
      </c>
      <c r="D366" s="13">
        <v>0</v>
      </c>
      <c r="E366" s="13">
        <v>0</v>
      </c>
      <c r="F366" s="13">
        <f t="shared" si="80"/>
        <v>0</v>
      </c>
      <c r="H366">
        <f>T360</f>
        <v>0</v>
      </c>
      <c r="I366" s="54">
        <f>V360</f>
        <v>0</v>
      </c>
    </row>
    <row r="367" spans="1:22" x14ac:dyDescent="0.25">
      <c r="A367" s="24"/>
      <c r="B367" s="25"/>
      <c r="C367" s="25"/>
      <c r="D367" s="26"/>
      <c r="E367" s="26"/>
      <c r="F367" s="26"/>
    </row>
    <row r="368" spans="1:22" x14ac:dyDescent="0.25">
      <c r="A368" s="24"/>
      <c r="B368" s="25"/>
      <c r="C368" s="25"/>
      <c r="D368" s="26"/>
      <c r="E368" s="26"/>
      <c r="F368" s="26"/>
    </row>
    <row r="369" spans="1:22" x14ac:dyDescent="0.25">
      <c r="A369" s="18" t="s">
        <v>31</v>
      </c>
      <c r="I369" s="54" t="s">
        <v>92</v>
      </c>
      <c r="K369" s="54" t="s">
        <v>92</v>
      </c>
      <c r="N369" t="s">
        <v>95</v>
      </c>
      <c r="P369" t="s">
        <v>95</v>
      </c>
      <c r="S369" t="s">
        <v>94</v>
      </c>
      <c r="U369" t="s">
        <v>94</v>
      </c>
    </row>
    <row r="370" spans="1:22" x14ac:dyDescent="0.25">
      <c r="A370" s="56" t="s">
        <v>57</v>
      </c>
      <c r="B370" s="56" t="s">
        <v>58</v>
      </c>
      <c r="C370" s="56" t="s">
        <v>59</v>
      </c>
      <c r="D370" s="57" t="s">
        <v>60</v>
      </c>
      <c r="E370" s="57"/>
      <c r="F370" s="57"/>
      <c r="I370" s="54" t="s">
        <v>89</v>
      </c>
      <c r="K370" s="54" t="s">
        <v>93</v>
      </c>
      <c r="N370" t="s">
        <v>89</v>
      </c>
      <c r="P370" t="s">
        <v>93</v>
      </c>
      <c r="S370" t="s">
        <v>89</v>
      </c>
      <c r="U370" t="s">
        <v>93</v>
      </c>
    </row>
    <row r="371" spans="1:22" x14ac:dyDescent="0.25">
      <c r="A371" s="56"/>
      <c r="B371" s="56"/>
      <c r="C371" s="56"/>
      <c r="D371" s="13" t="s">
        <v>85</v>
      </c>
      <c r="E371" s="13" t="s">
        <v>86</v>
      </c>
      <c r="F371" s="14" t="s">
        <v>87</v>
      </c>
      <c r="I371" s="54" t="s">
        <v>90</v>
      </c>
      <c r="J371" t="s">
        <v>91</v>
      </c>
      <c r="K371" s="54" t="s">
        <v>90</v>
      </c>
      <c r="L371" t="s">
        <v>91</v>
      </c>
      <c r="N371" t="s">
        <v>90</v>
      </c>
      <c r="O371" t="s">
        <v>91</v>
      </c>
      <c r="P371" t="s">
        <v>90</v>
      </c>
      <c r="Q371" s="32" t="s">
        <v>91</v>
      </c>
      <c r="S371" t="s">
        <v>90</v>
      </c>
      <c r="T371" t="s">
        <v>91</v>
      </c>
      <c r="U371" t="s">
        <v>90</v>
      </c>
      <c r="V371" t="s">
        <v>91</v>
      </c>
    </row>
    <row r="372" spans="1:22" x14ac:dyDescent="0.25">
      <c r="A372" s="58">
        <v>1</v>
      </c>
      <c r="B372" s="58" t="s">
        <v>61</v>
      </c>
      <c r="C372" s="28" t="s">
        <v>62</v>
      </c>
      <c r="D372" s="16">
        <f t="shared" ref="D372:F372" si="81">D374+D376+D378</f>
        <v>23569.16668309538</v>
      </c>
      <c r="E372" s="16">
        <f t="shared" si="81"/>
        <v>21927.011841857537</v>
      </c>
      <c r="F372" s="16">
        <f t="shared" si="81"/>
        <v>45496.178524952913</v>
      </c>
      <c r="H372" s="53" t="s">
        <v>31</v>
      </c>
      <c r="I372" s="54">
        <v>58.532895302847393</v>
      </c>
      <c r="J372">
        <v>870.36468309537975</v>
      </c>
      <c r="K372" s="54">
        <v>54.975647522011393</v>
      </c>
      <c r="L372">
        <v>817.46959185753951</v>
      </c>
      <c r="M372" s="53" t="s">
        <v>31</v>
      </c>
      <c r="N372">
        <v>1526.517133302</v>
      </c>
      <c r="O372">
        <v>22698.802</v>
      </c>
      <c r="P372">
        <v>1419.6378258547502</v>
      </c>
      <c r="Q372" s="32">
        <v>21109.542249999999</v>
      </c>
    </row>
    <row r="373" spans="1:22" x14ac:dyDescent="0.25">
      <c r="A373" s="58"/>
      <c r="B373" s="58"/>
      <c r="C373" s="28" t="s">
        <v>43</v>
      </c>
      <c r="D373" s="16">
        <f t="shared" ref="D373:F373" si="82">D375+D377+D379</f>
        <v>1585.0500286048475</v>
      </c>
      <c r="E373" s="16">
        <f t="shared" si="82"/>
        <v>1474.6134733767615</v>
      </c>
      <c r="F373" s="16">
        <f t="shared" si="82"/>
        <v>3059.663501981609</v>
      </c>
      <c r="J373">
        <f>I372</f>
        <v>58.532895302847393</v>
      </c>
      <c r="L373">
        <f>K372</f>
        <v>54.975647522011393</v>
      </c>
      <c r="O373">
        <f>N372</f>
        <v>1526.517133302</v>
      </c>
      <c r="Q373" s="32">
        <f>P372</f>
        <v>1419.6378258547502</v>
      </c>
      <c r="T373">
        <f>S372</f>
        <v>0</v>
      </c>
      <c r="V373">
        <f>U372</f>
        <v>0</v>
      </c>
    </row>
    <row r="374" spans="1:22" x14ac:dyDescent="0.25">
      <c r="A374" s="60" t="s">
        <v>63</v>
      </c>
      <c r="B374" s="58" t="s">
        <v>64</v>
      </c>
      <c r="C374" s="28" t="s">
        <v>62</v>
      </c>
      <c r="D374" s="16">
        <v>870.36468309537975</v>
      </c>
      <c r="E374" s="16">
        <v>817.46959185753951</v>
      </c>
      <c r="F374" s="16">
        <f t="shared" ref="F374:F379" si="83">D374+E374</f>
        <v>1687.8342749529193</v>
      </c>
      <c r="H374">
        <f>J372</f>
        <v>870.36468309537975</v>
      </c>
      <c r="I374" s="54">
        <f>L372</f>
        <v>817.46959185753951</v>
      </c>
    </row>
    <row r="375" spans="1:22" x14ac:dyDescent="0.25">
      <c r="A375" s="61"/>
      <c r="B375" s="58"/>
      <c r="C375" s="28" t="s">
        <v>43</v>
      </c>
      <c r="D375" s="16">
        <v>58.532895302847393</v>
      </c>
      <c r="E375" s="16">
        <v>54.975647522011393</v>
      </c>
      <c r="F375" s="16">
        <f t="shared" si="83"/>
        <v>113.50854282485878</v>
      </c>
      <c r="H375">
        <f>J373</f>
        <v>58.532895302847393</v>
      </c>
      <c r="I375" s="54">
        <f>L373</f>
        <v>54.975647522011393</v>
      </c>
    </row>
    <row r="376" spans="1:22" x14ac:dyDescent="0.25">
      <c r="A376" s="60" t="s">
        <v>65</v>
      </c>
      <c r="B376" s="58" t="s">
        <v>66</v>
      </c>
      <c r="C376" s="28" t="s">
        <v>62</v>
      </c>
      <c r="D376" s="16">
        <v>22698.802</v>
      </c>
      <c r="E376" s="16">
        <v>21109.542249999999</v>
      </c>
      <c r="F376" s="16">
        <f t="shared" si="83"/>
        <v>43808.344249999995</v>
      </c>
      <c r="H376">
        <f>O372</f>
        <v>22698.802</v>
      </c>
      <c r="I376" s="54">
        <f>Q372</f>
        <v>21109.542249999999</v>
      </c>
    </row>
    <row r="377" spans="1:22" x14ac:dyDescent="0.25">
      <c r="A377" s="61"/>
      <c r="B377" s="58"/>
      <c r="C377" s="28" t="s">
        <v>43</v>
      </c>
      <c r="D377" s="16">
        <v>1526.517133302</v>
      </c>
      <c r="E377" s="16">
        <v>1419.6378258547502</v>
      </c>
      <c r="F377" s="16">
        <f t="shared" si="83"/>
        <v>2946.15495915675</v>
      </c>
      <c r="H377">
        <f>O373</f>
        <v>1526.517133302</v>
      </c>
      <c r="I377" s="54">
        <f>Q373</f>
        <v>1419.6378258547502</v>
      </c>
    </row>
    <row r="378" spans="1:22" x14ac:dyDescent="0.25">
      <c r="A378" s="60" t="s">
        <v>67</v>
      </c>
      <c r="B378" s="58" t="s">
        <v>68</v>
      </c>
      <c r="C378" s="28" t="s">
        <v>62</v>
      </c>
      <c r="D378" s="17">
        <v>0</v>
      </c>
      <c r="E378" s="17">
        <v>0</v>
      </c>
      <c r="F378" s="17">
        <f t="shared" si="83"/>
        <v>0</v>
      </c>
      <c r="H378">
        <f>T372</f>
        <v>0</v>
      </c>
      <c r="I378" s="54">
        <f>V372</f>
        <v>0</v>
      </c>
    </row>
    <row r="379" spans="1:22" x14ac:dyDescent="0.25">
      <c r="A379" s="61"/>
      <c r="B379" s="58"/>
      <c r="C379" s="28" t="s">
        <v>43</v>
      </c>
      <c r="D379" s="13">
        <v>0</v>
      </c>
      <c r="E379" s="13">
        <v>0</v>
      </c>
      <c r="F379" s="13">
        <f t="shared" si="83"/>
        <v>0</v>
      </c>
      <c r="H379">
        <f>T373</f>
        <v>0</v>
      </c>
      <c r="I379" s="54">
        <f>V373</f>
        <v>0</v>
      </c>
    </row>
    <row r="380" spans="1:22" x14ac:dyDescent="0.25">
      <c r="A380" s="24"/>
      <c r="B380" s="25"/>
      <c r="C380" s="25"/>
      <c r="D380" s="26"/>
      <c r="E380" s="26"/>
      <c r="F380" s="26"/>
    </row>
    <row r="381" spans="1:22" x14ac:dyDescent="0.25">
      <c r="A381" s="24"/>
      <c r="B381" s="25"/>
      <c r="C381" s="25"/>
      <c r="D381" s="26"/>
      <c r="E381" s="26"/>
      <c r="F381" s="26"/>
    </row>
    <row r="382" spans="1:22" x14ac:dyDescent="0.25">
      <c r="A382" s="18" t="s">
        <v>21</v>
      </c>
      <c r="I382" s="54" t="s">
        <v>92</v>
      </c>
      <c r="K382" s="54" t="s">
        <v>92</v>
      </c>
      <c r="N382" t="s">
        <v>95</v>
      </c>
      <c r="P382" t="s">
        <v>95</v>
      </c>
      <c r="S382" t="s">
        <v>94</v>
      </c>
      <c r="U382" t="s">
        <v>94</v>
      </c>
    </row>
    <row r="383" spans="1:22" x14ac:dyDescent="0.25">
      <c r="A383" s="56" t="s">
        <v>57</v>
      </c>
      <c r="B383" s="56" t="s">
        <v>58</v>
      </c>
      <c r="C383" s="56" t="s">
        <v>59</v>
      </c>
      <c r="D383" s="57" t="s">
        <v>60</v>
      </c>
      <c r="E383" s="57"/>
      <c r="F383" s="57"/>
      <c r="I383" s="54" t="s">
        <v>89</v>
      </c>
      <c r="K383" s="54" t="s">
        <v>93</v>
      </c>
      <c r="N383" t="s">
        <v>89</v>
      </c>
      <c r="P383" t="s">
        <v>93</v>
      </c>
      <c r="S383" t="s">
        <v>89</v>
      </c>
      <c r="U383" t="s">
        <v>93</v>
      </c>
    </row>
    <row r="384" spans="1:22" x14ac:dyDescent="0.25">
      <c r="A384" s="56"/>
      <c r="B384" s="56"/>
      <c r="C384" s="56"/>
      <c r="D384" s="13" t="s">
        <v>85</v>
      </c>
      <c r="E384" s="13" t="s">
        <v>86</v>
      </c>
      <c r="F384" s="14" t="s">
        <v>87</v>
      </c>
      <c r="I384" s="54" t="s">
        <v>90</v>
      </c>
      <c r="J384" t="s">
        <v>91</v>
      </c>
      <c r="K384" s="54" t="s">
        <v>90</v>
      </c>
      <c r="L384" t="s">
        <v>91</v>
      </c>
      <c r="N384" t="s">
        <v>90</v>
      </c>
      <c r="O384" t="s">
        <v>91</v>
      </c>
      <c r="P384" t="s">
        <v>90</v>
      </c>
      <c r="Q384" s="32" t="s">
        <v>91</v>
      </c>
      <c r="S384" t="s">
        <v>90</v>
      </c>
      <c r="T384" t="s">
        <v>91</v>
      </c>
      <c r="U384" t="s">
        <v>90</v>
      </c>
      <c r="V384" t="s">
        <v>91</v>
      </c>
    </row>
    <row r="385" spans="1:22" x14ac:dyDescent="0.25">
      <c r="A385" s="58">
        <v>1</v>
      </c>
      <c r="B385" s="58" t="s">
        <v>61</v>
      </c>
      <c r="C385" s="28" t="s">
        <v>62</v>
      </c>
      <c r="D385" s="16">
        <f t="shared" ref="D385:F385" si="84">D387+D389+D391</f>
        <v>48558.742946400023</v>
      </c>
      <c r="E385" s="16">
        <f t="shared" si="84"/>
        <v>37230.764870356958</v>
      </c>
      <c r="F385" s="16">
        <f t="shared" si="84"/>
        <v>85789.507816756988</v>
      </c>
      <c r="H385" s="32" t="s">
        <v>21</v>
      </c>
      <c r="I385" s="54">
        <v>2906.457904917097</v>
      </c>
      <c r="J385" s="32">
        <v>43218.062258064514</v>
      </c>
      <c r="K385" s="54">
        <v>2226.9523040400004</v>
      </c>
      <c r="L385" s="32">
        <v>33114.04</v>
      </c>
      <c r="M385" s="53" t="s">
        <v>21</v>
      </c>
      <c r="N385" s="32">
        <v>152.83954499577217</v>
      </c>
      <c r="O385" s="32">
        <v>2454.5045688187092</v>
      </c>
      <c r="P385" s="32">
        <v>118.19335812207012</v>
      </c>
      <c r="Q385" s="32">
        <v>1898.1091413395134</v>
      </c>
      <c r="R385" s="53" t="s">
        <v>21</v>
      </c>
      <c r="S385" s="32">
        <v>273.81431256805161</v>
      </c>
      <c r="T385" s="32">
        <v>2886.1761195168001</v>
      </c>
      <c r="U385" s="32">
        <v>214.47317847086407</v>
      </c>
      <c r="V385" s="32">
        <v>2218.6157290174415</v>
      </c>
    </row>
    <row r="386" spans="1:22" x14ac:dyDescent="0.25">
      <c r="A386" s="58"/>
      <c r="B386" s="58"/>
      <c r="C386" s="28" t="s">
        <v>43</v>
      </c>
      <c r="D386" s="16">
        <f t="shared" ref="D386:F386" si="85">D388+D390+D392</f>
        <v>3333.1117624809208</v>
      </c>
      <c r="E386" s="16">
        <f t="shared" si="85"/>
        <v>2559.6188406329347</v>
      </c>
      <c r="F386" s="16">
        <f t="shared" si="85"/>
        <v>5892.7306031138551</v>
      </c>
      <c r="J386">
        <f>I385</f>
        <v>2906.457904917097</v>
      </c>
      <c r="L386">
        <f>K385</f>
        <v>2226.9523040400004</v>
      </c>
      <c r="O386">
        <f>N385</f>
        <v>152.83954499577217</v>
      </c>
      <c r="Q386" s="32">
        <f>P385</f>
        <v>118.19335812207012</v>
      </c>
      <c r="T386">
        <f>S385</f>
        <v>273.81431256805161</v>
      </c>
      <c r="V386">
        <f>U385</f>
        <v>214.47317847086407</v>
      </c>
    </row>
    <row r="387" spans="1:22" x14ac:dyDescent="0.25">
      <c r="A387" s="60" t="s">
        <v>63</v>
      </c>
      <c r="B387" s="58" t="s">
        <v>64</v>
      </c>
      <c r="C387" s="28" t="s">
        <v>62</v>
      </c>
      <c r="D387" s="16">
        <v>43218.062258064514</v>
      </c>
      <c r="E387" s="16">
        <v>33114.04</v>
      </c>
      <c r="F387" s="16">
        <f t="shared" ref="F387:F392" si="86">D387+E387</f>
        <v>76332.102258064522</v>
      </c>
      <c r="H387">
        <f>J385</f>
        <v>43218.062258064514</v>
      </c>
      <c r="I387" s="54">
        <f>L385</f>
        <v>33114.04</v>
      </c>
    </row>
    <row r="388" spans="1:22" x14ac:dyDescent="0.25">
      <c r="A388" s="61"/>
      <c r="B388" s="58"/>
      <c r="C388" s="28" t="s">
        <v>43</v>
      </c>
      <c r="D388" s="16">
        <v>2906.457904917097</v>
      </c>
      <c r="E388" s="16">
        <v>2226.9523040400004</v>
      </c>
      <c r="F388" s="16">
        <f t="shared" si="86"/>
        <v>5133.410208957097</v>
      </c>
      <c r="H388">
        <f>J386</f>
        <v>2906.457904917097</v>
      </c>
      <c r="I388" s="54">
        <f>L386</f>
        <v>2226.9523040400004</v>
      </c>
    </row>
    <row r="389" spans="1:22" x14ac:dyDescent="0.25">
      <c r="A389" s="60" t="s">
        <v>65</v>
      </c>
      <c r="B389" s="58" t="s">
        <v>66</v>
      </c>
      <c r="C389" s="28" t="s">
        <v>62</v>
      </c>
      <c r="D389" s="16">
        <v>2454.5045688187092</v>
      </c>
      <c r="E389" s="16">
        <v>1898.1091413395134</v>
      </c>
      <c r="F389" s="16">
        <f t="shared" si="86"/>
        <v>4352.6137101582226</v>
      </c>
      <c r="H389">
        <f>O385</f>
        <v>2454.5045688187092</v>
      </c>
      <c r="I389" s="54">
        <f>Q385</f>
        <v>1898.1091413395134</v>
      </c>
    </row>
    <row r="390" spans="1:22" x14ac:dyDescent="0.25">
      <c r="A390" s="61"/>
      <c r="B390" s="58"/>
      <c r="C390" s="28" t="s">
        <v>43</v>
      </c>
      <c r="D390" s="16">
        <v>152.83954499577217</v>
      </c>
      <c r="E390" s="16">
        <v>118.19335812207012</v>
      </c>
      <c r="F390" s="16">
        <f t="shared" si="86"/>
        <v>271.0329031178423</v>
      </c>
      <c r="H390">
        <f>O386</f>
        <v>152.83954499577217</v>
      </c>
      <c r="I390" s="54">
        <f>Q386</f>
        <v>118.19335812207012</v>
      </c>
    </row>
    <row r="391" spans="1:22" x14ac:dyDescent="0.25">
      <c r="A391" s="60" t="s">
        <v>67</v>
      </c>
      <c r="B391" s="58" t="s">
        <v>68</v>
      </c>
      <c r="C391" s="28" t="s">
        <v>62</v>
      </c>
      <c r="D391" s="16">
        <v>2886.1761195168001</v>
      </c>
      <c r="E391" s="16">
        <v>2218.6157290174415</v>
      </c>
      <c r="F391" s="17">
        <f t="shared" si="86"/>
        <v>5104.7918485342416</v>
      </c>
      <c r="H391">
        <f>T385</f>
        <v>2886.1761195168001</v>
      </c>
      <c r="I391" s="54">
        <f>V385</f>
        <v>2218.6157290174415</v>
      </c>
      <c r="J391">
        <v>43218.062258064514</v>
      </c>
      <c r="K391" s="54">
        <v>2226.9523040400004</v>
      </c>
      <c r="L391">
        <v>33114.04</v>
      </c>
      <c r="M391" s="53" t="s">
        <v>21</v>
      </c>
      <c r="N391">
        <v>152.83954499577217</v>
      </c>
      <c r="O391">
        <v>2454.5045688187092</v>
      </c>
      <c r="P391">
        <v>118.19335812207012</v>
      </c>
      <c r="Q391" s="32">
        <v>1898.1091413395134</v>
      </c>
      <c r="R391" s="53" t="s">
        <v>21</v>
      </c>
      <c r="S391">
        <v>273.81431256805161</v>
      </c>
      <c r="T391">
        <v>2886.1761195168001</v>
      </c>
      <c r="U391">
        <v>214.47317847086407</v>
      </c>
      <c r="V391">
        <v>2218.6157290174415</v>
      </c>
    </row>
    <row r="392" spans="1:22" x14ac:dyDescent="0.25">
      <c r="A392" s="61"/>
      <c r="B392" s="58"/>
      <c r="C392" s="28" t="s">
        <v>43</v>
      </c>
      <c r="D392" s="16">
        <v>273.81431256805161</v>
      </c>
      <c r="E392" s="16">
        <v>214.47317847086407</v>
      </c>
      <c r="F392" s="16">
        <f t="shared" si="86"/>
        <v>488.28749103891568</v>
      </c>
      <c r="H392">
        <f>T386</f>
        <v>273.81431256805161</v>
      </c>
      <c r="I392" s="54">
        <f>V386</f>
        <v>214.47317847086407</v>
      </c>
    </row>
    <row r="393" spans="1:22" x14ac:dyDescent="0.25">
      <c r="A393" s="24"/>
      <c r="B393" s="25"/>
      <c r="C393" s="25"/>
      <c r="D393" s="26"/>
      <c r="E393" s="26"/>
      <c r="F393" s="26"/>
    </row>
    <row r="394" spans="1:22" x14ac:dyDescent="0.25">
      <c r="A394" s="24"/>
      <c r="B394" s="25"/>
      <c r="C394" s="25"/>
      <c r="D394" s="26"/>
      <c r="E394" s="26"/>
      <c r="F394" s="26"/>
    </row>
    <row r="395" spans="1:22" x14ac:dyDescent="0.25">
      <c r="A395" s="19" t="s">
        <v>69</v>
      </c>
      <c r="B395" s="3"/>
      <c r="C395" s="3"/>
      <c r="D395" s="3"/>
      <c r="E395" s="3"/>
      <c r="F395" s="3"/>
    </row>
    <row r="396" spans="1:22" x14ac:dyDescent="0.25">
      <c r="A396" s="65" t="s">
        <v>57</v>
      </c>
      <c r="B396" s="65" t="s">
        <v>58</v>
      </c>
      <c r="C396" s="65" t="s">
        <v>59</v>
      </c>
      <c r="D396" s="66" t="s">
        <v>60</v>
      </c>
      <c r="E396" s="66"/>
      <c r="F396" s="66"/>
    </row>
    <row r="397" spans="1:22" x14ac:dyDescent="0.25">
      <c r="A397" s="65"/>
      <c r="B397" s="65"/>
      <c r="C397" s="65"/>
      <c r="D397" s="13" t="s">
        <v>85</v>
      </c>
      <c r="E397" s="13" t="s">
        <v>86</v>
      </c>
      <c r="F397" s="14" t="s">
        <v>87</v>
      </c>
    </row>
    <row r="398" spans="1:22" x14ac:dyDescent="0.25">
      <c r="A398" s="64">
        <v>1</v>
      </c>
      <c r="B398" s="64" t="s">
        <v>61</v>
      </c>
      <c r="C398" s="21" t="s">
        <v>62</v>
      </c>
      <c r="D398" s="22">
        <f>D400+D402+D404</f>
        <v>1810887.4893874135</v>
      </c>
      <c r="E398" s="22">
        <f>E400+E402+E404</f>
        <v>1795982.0410648112</v>
      </c>
      <c r="F398" s="22">
        <f>F400+F402+F404</f>
        <v>3606869.5304522244</v>
      </c>
      <c r="H398">
        <v>3606869.5304522244</v>
      </c>
      <c r="I398" s="55">
        <f>F398-H398</f>
        <v>0</v>
      </c>
    </row>
    <row r="399" spans="1:22" x14ac:dyDescent="0.25">
      <c r="A399" s="64"/>
      <c r="B399" s="64"/>
      <c r="C399" s="21" t="s">
        <v>43</v>
      </c>
      <c r="D399" s="22">
        <f>D401+D403+D405</f>
        <v>118175.87380353428</v>
      </c>
      <c r="E399" s="22">
        <f t="shared" ref="E399:F399" si="87">E401+E403+E405</f>
        <v>117202.77711960262</v>
      </c>
      <c r="F399" s="22">
        <f t="shared" si="87"/>
        <v>235378.65092313688</v>
      </c>
      <c r="H399">
        <v>235378.65092313703</v>
      </c>
      <c r="I399" s="55">
        <f>F399-H399</f>
        <v>0</v>
      </c>
    </row>
    <row r="400" spans="1:22" x14ac:dyDescent="0.25">
      <c r="A400" s="62" t="s">
        <v>63</v>
      </c>
      <c r="B400" s="64" t="s">
        <v>64</v>
      </c>
      <c r="C400" s="21" t="s">
        <v>62</v>
      </c>
      <c r="D400" s="22">
        <f>D10+D23+D36+D49+D62+D75+D88+D101+D114+D127+D140+D153+D166+D179+D192+D205+D218+D231+D244+D257+D270+D283+D296+D309+D322+D335+D348+D361+D374+D387</f>
        <v>1566286.7726939181</v>
      </c>
      <c r="E400" s="22">
        <f t="shared" ref="E400:F400" si="88">E10+E23+E36+E49+E62+E75+E88+E101+E114+E127+E140+E153+E166+E179+E192+E205+E218+E231+E244+E257+E270+E283+E296+E309+E322+E335+E348+E361+E374+E387</f>
        <v>1557684.978253036</v>
      </c>
      <c r="F400" s="22">
        <f t="shared" si="88"/>
        <v>3123971.7509469539</v>
      </c>
    </row>
    <row r="401" spans="1:6" x14ac:dyDescent="0.25">
      <c r="A401" s="63"/>
      <c r="B401" s="64"/>
      <c r="C401" s="21" t="s">
        <v>43</v>
      </c>
      <c r="D401" s="22">
        <f t="shared" ref="D401:F401" si="89">D11+D24+D37+D50+D63+D76+D89+D102+D115+D128+D141+D154+D167+D180+D193+D206+D219+D232+D245+D258+D271+D284+D297+D310+D323+D336+D349+D362+D375+D388</f>
        <v>102897.89702969842</v>
      </c>
      <c r="E401" s="22">
        <f t="shared" si="89"/>
        <v>102312.20835694583</v>
      </c>
      <c r="F401" s="22">
        <f t="shared" si="89"/>
        <v>205210.10538664422</v>
      </c>
    </row>
    <row r="402" spans="1:6" x14ac:dyDescent="0.25">
      <c r="A402" s="62" t="s">
        <v>65</v>
      </c>
      <c r="B402" s="64" t="s">
        <v>66</v>
      </c>
      <c r="C402" s="21" t="s">
        <v>62</v>
      </c>
      <c r="D402" s="22">
        <f t="shared" ref="D402:F402" si="90">D12+D25+D38+D51+D64+D77+D90+D103+D116+D129+D142+D155+D168+D181+D194+D207+D220+D233+D246+D259+D272+D285+D298+D311+D324+D337+D350+D363+D376+D389</f>
        <v>138873.59559081774</v>
      </c>
      <c r="E402" s="22">
        <f t="shared" si="90"/>
        <v>134045.71038675928</v>
      </c>
      <c r="F402" s="22">
        <f t="shared" si="90"/>
        <v>272919.30597757705</v>
      </c>
    </row>
    <row r="403" spans="1:6" x14ac:dyDescent="0.25">
      <c r="A403" s="63"/>
      <c r="B403" s="64"/>
      <c r="C403" s="21" t="s">
        <v>43</v>
      </c>
      <c r="D403" s="22">
        <f t="shared" ref="D403:F403" si="91">D13+D26+D39+D52+D65+D78+D91+D104+D117+D130+D143+D156+D169+D182+D195+D208+D221+D234+D247+D260+D273+D286+D299+D312+D325+D338+D351+D364+D377+D390</f>
        <v>8658.5845097738056</v>
      </c>
      <c r="E403" s="22">
        <f t="shared" si="91"/>
        <v>8350.3517832208126</v>
      </c>
      <c r="F403" s="22">
        <f t="shared" si="91"/>
        <v>17008.936292994622</v>
      </c>
    </row>
    <row r="404" spans="1:6" x14ac:dyDescent="0.25">
      <c r="A404" s="62" t="s">
        <v>67</v>
      </c>
      <c r="B404" s="64" t="s">
        <v>68</v>
      </c>
      <c r="C404" s="21" t="s">
        <v>62</v>
      </c>
      <c r="D404" s="23">
        <f t="shared" ref="D404:F404" si="92">D14+D27+D40+D53+D66+D79+D92+D105+D118+D131+D144+D157+D170+D183+D196+D209+D222+D235+D248+D261+D274+D287+D300+D313+D326+D339+D352+D365+D378+D391</f>
        <v>105727.12110267766</v>
      </c>
      <c r="E404" s="23">
        <f t="shared" si="92"/>
        <v>104251.35242501585</v>
      </c>
      <c r="F404" s="23">
        <f t="shared" si="92"/>
        <v>209978.47352769348</v>
      </c>
    </row>
    <row r="405" spans="1:6" x14ac:dyDescent="0.25">
      <c r="A405" s="63"/>
      <c r="B405" s="64"/>
      <c r="C405" s="21" t="s">
        <v>43</v>
      </c>
      <c r="D405" s="20">
        <f t="shared" ref="D405:F405" si="93">D15+D28+D41+D54+D67+D80+D93+D106+D119+D132+D145+D158+D171+D184+D197+D210+D223+D236+D249+D262+D275+D288+D301+D314+D327+D340+D353+D366+D379+D392</f>
        <v>6619.3922640620658</v>
      </c>
      <c r="E405" s="20">
        <f t="shared" si="93"/>
        <v>6540.2169794359706</v>
      </c>
      <c r="F405" s="20">
        <f t="shared" si="93"/>
        <v>13159.609243498036</v>
      </c>
    </row>
    <row r="409" spans="1:6" x14ac:dyDescent="0.25">
      <c r="D409" s="27"/>
    </row>
  </sheetData>
  <mergeCells count="372">
    <mergeCell ref="A389:A390"/>
    <mergeCell ref="B389:B390"/>
    <mergeCell ref="A391:A392"/>
    <mergeCell ref="B391:B392"/>
    <mergeCell ref="A378:A379"/>
    <mergeCell ref="B378:B379"/>
    <mergeCell ref="A383:A384"/>
    <mergeCell ref="B383:B384"/>
    <mergeCell ref="C383:C384"/>
    <mergeCell ref="D383:F383"/>
    <mergeCell ref="A385:A386"/>
    <mergeCell ref="B385:B386"/>
    <mergeCell ref="A387:A388"/>
    <mergeCell ref="B387:B388"/>
    <mergeCell ref="A370:A371"/>
    <mergeCell ref="B370:B371"/>
    <mergeCell ref="C370:C371"/>
    <mergeCell ref="D370:F370"/>
    <mergeCell ref="A372:A373"/>
    <mergeCell ref="B372:B373"/>
    <mergeCell ref="A374:A375"/>
    <mergeCell ref="B374:B375"/>
    <mergeCell ref="A376:A377"/>
    <mergeCell ref="B376:B377"/>
    <mergeCell ref="D357:F357"/>
    <mergeCell ref="A359:A360"/>
    <mergeCell ref="B359:B360"/>
    <mergeCell ref="A400:A401"/>
    <mergeCell ref="B400:B401"/>
    <mergeCell ref="A402:A403"/>
    <mergeCell ref="B402:B403"/>
    <mergeCell ref="A404:A405"/>
    <mergeCell ref="B404:B405"/>
    <mergeCell ref="A396:A397"/>
    <mergeCell ref="B396:B397"/>
    <mergeCell ref="C396:C397"/>
    <mergeCell ref="D396:F396"/>
    <mergeCell ref="A398:A399"/>
    <mergeCell ref="B398:B399"/>
    <mergeCell ref="A361:A362"/>
    <mergeCell ref="B361:B362"/>
    <mergeCell ref="A363:A364"/>
    <mergeCell ref="B363:B364"/>
    <mergeCell ref="A365:A366"/>
    <mergeCell ref="B365:B366"/>
    <mergeCell ref="A357:A358"/>
    <mergeCell ref="B357:B358"/>
    <mergeCell ref="C357:C358"/>
    <mergeCell ref="A348:A349"/>
    <mergeCell ref="B348:B349"/>
    <mergeCell ref="A350:A351"/>
    <mergeCell ref="B350:B351"/>
    <mergeCell ref="A352:A353"/>
    <mergeCell ref="B352:B353"/>
    <mergeCell ref="A344:A345"/>
    <mergeCell ref="B344:B345"/>
    <mergeCell ref="C344:C345"/>
    <mergeCell ref="D344:F344"/>
    <mergeCell ref="A346:A347"/>
    <mergeCell ref="B346:B347"/>
    <mergeCell ref="A335:A336"/>
    <mergeCell ref="B335:B336"/>
    <mergeCell ref="A337:A338"/>
    <mergeCell ref="B337:B338"/>
    <mergeCell ref="A339:A340"/>
    <mergeCell ref="B339:B340"/>
    <mergeCell ref="A331:A332"/>
    <mergeCell ref="B331:B332"/>
    <mergeCell ref="C331:C332"/>
    <mergeCell ref="D331:F331"/>
    <mergeCell ref="A333:A334"/>
    <mergeCell ref="B333:B334"/>
    <mergeCell ref="A322:A323"/>
    <mergeCell ref="B322:B323"/>
    <mergeCell ref="A324:A325"/>
    <mergeCell ref="B324:B325"/>
    <mergeCell ref="A326:A327"/>
    <mergeCell ref="B326:B327"/>
    <mergeCell ref="A318:A319"/>
    <mergeCell ref="B318:B319"/>
    <mergeCell ref="C318:C319"/>
    <mergeCell ref="D318:F318"/>
    <mergeCell ref="A320:A321"/>
    <mergeCell ref="B320:B321"/>
    <mergeCell ref="A309:A310"/>
    <mergeCell ref="B309:B310"/>
    <mergeCell ref="A311:A312"/>
    <mergeCell ref="B311:B312"/>
    <mergeCell ref="A313:A314"/>
    <mergeCell ref="B313:B314"/>
    <mergeCell ref="A305:A306"/>
    <mergeCell ref="B305:B306"/>
    <mergeCell ref="C305:C306"/>
    <mergeCell ref="D305:F305"/>
    <mergeCell ref="A307:A308"/>
    <mergeCell ref="B307:B308"/>
    <mergeCell ref="A296:A297"/>
    <mergeCell ref="B296:B297"/>
    <mergeCell ref="A298:A299"/>
    <mergeCell ref="B298:B299"/>
    <mergeCell ref="A300:A301"/>
    <mergeCell ref="B300:B301"/>
    <mergeCell ref="A292:A293"/>
    <mergeCell ref="B292:B293"/>
    <mergeCell ref="C292:C293"/>
    <mergeCell ref="D292:F292"/>
    <mergeCell ref="A294:A295"/>
    <mergeCell ref="B294:B295"/>
    <mergeCell ref="A283:A284"/>
    <mergeCell ref="B283:B284"/>
    <mergeCell ref="A285:A286"/>
    <mergeCell ref="B285:B286"/>
    <mergeCell ref="A287:A288"/>
    <mergeCell ref="B287:B288"/>
    <mergeCell ref="A279:A280"/>
    <mergeCell ref="B279:B280"/>
    <mergeCell ref="C279:C280"/>
    <mergeCell ref="D279:F279"/>
    <mergeCell ref="A281:A282"/>
    <mergeCell ref="B281:B282"/>
    <mergeCell ref="A270:A271"/>
    <mergeCell ref="B270:B271"/>
    <mergeCell ref="A272:A273"/>
    <mergeCell ref="B272:B273"/>
    <mergeCell ref="A274:A275"/>
    <mergeCell ref="B274:B275"/>
    <mergeCell ref="A266:A267"/>
    <mergeCell ref="B266:B267"/>
    <mergeCell ref="C266:C267"/>
    <mergeCell ref="D266:F266"/>
    <mergeCell ref="A268:A269"/>
    <mergeCell ref="B268:B269"/>
    <mergeCell ref="A257:A258"/>
    <mergeCell ref="B257:B258"/>
    <mergeCell ref="A259:A260"/>
    <mergeCell ref="B259:B260"/>
    <mergeCell ref="A261:A262"/>
    <mergeCell ref="B261:B262"/>
    <mergeCell ref="A253:A254"/>
    <mergeCell ref="B253:B254"/>
    <mergeCell ref="C253:C254"/>
    <mergeCell ref="D253:F253"/>
    <mergeCell ref="A255:A256"/>
    <mergeCell ref="B255:B256"/>
    <mergeCell ref="A244:A245"/>
    <mergeCell ref="B244:B245"/>
    <mergeCell ref="A246:A247"/>
    <mergeCell ref="B246:B247"/>
    <mergeCell ref="A248:A249"/>
    <mergeCell ref="B248:B249"/>
    <mergeCell ref="A240:A241"/>
    <mergeCell ref="B240:B241"/>
    <mergeCell ref="C240:C241"/>
    <mergeCell ref="D240:F240"/>
    <mergeCell ref="A242:A243"/>
    <mergeCell ref="B242:B243"/>
    <mergeCell ref="A231:A232"/>
    <mergeCell ref="B231:B232"/>
    <mergeCell ref="A233:A234"/>
    <mergeCell ref="B233:B234"/>
    <mergeCell ref="A235:A236"/>
    <mergeCell ref="B235:B236"/>
    <mergeCell ref="A227:A228"/>
    <mergeCell ref="B227:B228"/>
    <mergeCell ref="C227:C228"/>
    <mergeCell ref="D227:F227"/>
    <mergeCell ref="A229:A230"/>
    <mergeCell ref="B229:B230"/>
    <mergeCell ref="A218:A219"/>
    <mergeCell ref="B218:B219"/>
    <mergeCell ref="A220:A221"/>
    <mergeCell ref="B220:B221"/>
    <mergeCell ref="A222:A223"/>
    <mergeCell ref="B222:B223"/>
    <mergeCell ref="A214:A215"/>
    <mergeCell ref="B214:B215"/>
    <mergeCell ref="C214:C215"/>
    <mergeCell ref="D214:F214"/>
    <mergeCell ref="A216:A217"/>
    <mergeCell ref="B216:B217"/>
    <mergeCell ref="A205:A206"/>
    <mergeCell ref="B205:B206"/>
    <mergeCell ref="A207:A208"/>
    <mergeCell ref="B207:B208"/>
    <mergeCell ref="A209:A210"/>
    <mergeCell ref="B209:B210"/>
    <mergeCell ref="A201:A202"/>
    <mergeCell ref="B201:B202"/>
    <mergeCell ref="C201:C202"/>
    <mergeCell ref="D201:F201"/>
    <mergeCell ref="A203:A204"/>
    <mergeCell ref="B203:B204"/>
    <mergeCell ref="A192:A193"/>
    <mergeCell ref="B192:B193"/>
    <mergeCell ref="A194:A195"/>
    <mergeCell ref="B194:B195"/>
    <mergeCell ref="A196:A197"/>
    <mergeCell ref="B196:B197"/>
    <mergeCell ref="A188:A189"/>
    <mergeCell ref="B188:B189"/>
    <mergeCell ref="C188:C189"/>
    <mergeCell ref="D188:F188"/>
    <mergeCell ref="A190:A191"/>
    <mergeCell ref="B190:B191"/>
    <mergeCell ref="A179:A180"/>
    <mergeCell ref="B179:B180"/>
    <mergeCell ref="A181:A182"/>
    <mergeCell ref="B181:B182"/>
    <mergeCell ref="A183:A184"/>
    <mergeCell ref="B183:B184"/>
    <mergeCell ref="A175:A176"/>
    <mergeCell ref="B175:B176"/>
    <mergeCell ref="C175:C176"/>
    <mergeCell ref="D175:F175"/>
    <mergeCell ref="A177:A178"/>
    <mergeCell ref="B177:B178"/>
    <mergeCell ref="A166:A167"/>
    <mergeCell ref="B166:B167"/>
    <mergeCell ref="A168:A169"/>
    <mergeCell ref="B168:B169"/>
    <mergeCell ref="A170:A171"/>
    <mergeCell ref="B170:B171"/>
    <mergeCell ref="A162:A163"/>
    <mergeCell ref="B162:B163"/>
    <mergeCell ref="C162:C163"/>
    <mergeCell ref="D162:F162"/>
    <mergeCell ref="A164:A165"/>
    <mergeCell ref="B164:B165"/>
    <mergeCell ref="A153:A154"/>
    <mergeCell ref="B153:B154"/>
    <mergeCell ref="A155:A156"/>
    <mergeCell ref="B155:B156"/>
    <mergeCell ref="A157:A158"/>
    <mergeCell ref="B157:B158"/>
    <mergeCell ref="A149:A150"/>
    <mergeCell ref="B149:B150"/>
    <mergeCell ref="C149:C150"/>
    <mergeCell ref="D149:F149"/>
    <mergeCell ref="A151:A152"/>
    <mergeCell ref="B151:B152"/>
    <mergeCell ref="A140:A141"/>
    <mergeCell ref="B140:B141"/>
    <mergeCell ref="A142:A143"/>
    <mergeCell ref="B142:B143"/>
    <mergeCell ref="A144:A145"/>
    <mergeCell ref="B144:B145"/>
    <mergeCell ref="A136:A137"/>
    <mergeCell ref="B136:B137"/>
    <mergeCell ref="C136:C137"/>
    <mergeCell ref="D136:F136"/>
    <mergeCell ref="A138:A139"/>
    <mergeCell ref="B138:B139"/>
    <mergeCell ref="A127:A128"/>
    <mergeCell ref="B127:B128"/>
    <mergeCell ref="A129:A130"/>
    <mergeCell ref="B129:B130"/>
    <mergeCell ref="A131:A132"/>
    <mergeCell ref="B131:B132"/>
    <mergeCell ref="A123:A124"/>
    <mergeCell ref="B123:B124"/>
    <mergeCell ref="C123:C124"/>
    <mergeCell ref="D123:F123"/>
    <mergeCell ref="A125:A126"/>
    <mergeCell ref="B125:B126"/>
    <mergeCell ref="A114:A115"/>
    <mergeCell ref="B114:B115"/>
    <mergeCell ref="A116:A117"/>
    <mergeCell ref="B116:B117"/>
    <mergeCell ref="A118:A119"/>
    <mergeCell ref="B118:B119"/>
    <mergeCell ref="A110:A111"/>
    <mergeCell ref="B110:B111"/>
    <mergeCell ref="C110:C111"/>
    <mergeCell ref="D110:F110"/>
    <mergeCell ref="A112:A113"/>
    <mergeCell ref="B112:B113"/>
    <mergeCell ref="A101:A102"/>
    <mergeCell ref="B101:B102"/>
    <mergeCell ref="A103:A104"/>
    <mergeCell ref="B103:B104"/>
    <mergeCell ref="A105:A106"/>
    <mergeCell ref="B105:B106"/>
    <mergeCell ref="A97:A98"/>
    <mergeCell ref="B97:B98"/>
    <mergeCell ref="C97:C98"/>
    <mergeCell ref="D97:F97"/>
    <mergeCell ref="A99:A100"/>
    <mergeCell ref="B99:B100"/>
    <mergeCell ref="A88:A89"/>
    <mergeCell ref="B88:B89"/>
    <mergeCell ref="A90:A91"/>
    <mergeCell ref="B90:B91"/>
    <mergeCell ref="A92:A93"/>
    <mergeCell ref="B92:B93"/>
    <mergeCell ref="A84:A85"/>
    <mergeCell ref="B84:B85"/>
    <mergeCell ref="C84:C85"/>
    <mergeCell ref="D84:F84"/>
    <mergeCell ref="A86:A87"/>
    <mergeCell ref="B86:B87"/>
    <mergeCell ref="A75:A76"/>
    <mergeCell ref="B75:B76"/>
    <mergeCell ref="A77:A78"/>
    <mergeCell ref="B77:B78"/>
    <mergeCell ref="A79:A80"/>
    <mergeCell ref="B79:B80"/>
    <mergeCell ref="A71:A72"/>
    <mergeCell ref="B71:B72"/>
    <mergeCell ref="C71:C72"/>
    <mergeCell ref="D71:F71"/>
    <mergeCell ref="A73:A74"/>
    <mergeCell ref="B73:B74"/>
    <mergeCell ref="A62:A63"/>
    <mergeCell ref="B62:B63"/>
    <mergeCell ref="A64:A65"/>
    <mergeCell ref="B64:B65"/>
    <mergeCell ref="A66:A67"/>
    <mergeCell ref="B66:B67"/>
    <mergeCell ref="A58:A59"/>
    <mergeCell ref="B58:B59"/>
    <mergeCell ref="C58:C59"/>
    <mergeCell ref="D58:F58"/>
    <mergeCell ref="A60:A61"/>
    <mergeCell ref="B60:B61"/>
    <mergeCell ref="A49:A50"/>
    <mergeCell ref="B49:B50"/>
    <mergeCell ref="A51:A52"/>
    <mergeCell ref="B51:B52"/>
    <mergeCell ref="A53:A54"/>
    <mergeCell ref="B53:B54"/>
    <mergeCell ref="A45:A46"/>
    <mergeCell ref="B45:B46"/>
    <mergeCell ref="C45:C46"/>
    <mergeCell ref="D45:F45"/>
    <mergeCell ref="A47:A48"/>
    <mergeCell ref="B47:B48"/>
    <mergeCell ref="A36:A37"/>
    <mergeCell ref="B36:B37"/>
    <mergeCell ref="A38:A39"/>
    <mergeCell ref="B38:B39"/>
    <mergeCell ref="A40:A41"/>
    <mergeCell ref="B40:B41"/>
    <mergeCell ref="C32:C33"/>
    <mergeCell ref="D32:F32"/>
    <mergeCell ref="A34:A35"/>
    <mergeCell ref="B34:B35"/>
    <mergeCell ref="A23:A24"/>
    <mergeCell ref="B23:B24"/>
    <mergeCell ref="A25:A26"/>
    <mergeCell ref="B25:B26"/>
    <mergeCell ref="A27:A28"/>
    <mergeCell ref="B27:B28"/>
    <mergeCell ref="A21:A22"/>
    <mergeCell ref="B21:B22"/>
    <mergeCell ref="A10:A11"/>
    <mergeCell ref="B10:B11"/>
    <mergeCell ref="A12:A13"/>
    <mergeCell ref="B12:B13"/>
    <mergeCell ref="A14:A15"/>
    <mergeCell ref="B14:B15"/>
    <mergeCell ref="A32:A33"/>
    <mergeCell ref="B32:B33"/>
    <mergeCell ref="A6:A7"/>
    <mergeCell ref="B6:B7"/>
    <mergeCell ref="C6:C7"/>
    <mergeCell ref="D6:F6"/>
    <mergeCell ref="A8:A9"/>
    <mergeCell ref="B8:B9"/>
    <mergeCell ref="A19:A20"/>
    <mergeCell ref="B19:B20"/>
    <mergeCell ref="C19:C20"/>
    <mergeCell ref="D19:F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</vt:lpstr>
      <vt:lpstr>Реал.по ГрПотреб.2021</vt:lpstr>
      <vt:lpstr>Тариф2021.Бюджет</vt:lpstr>
      <vt:lpstr>Тариф2021.Котельные</vt:lpstr>
      <vt:lpstr>Тариф2021.КотБюдж</vt:lpstr>
      <vt:lpstr>ГВС.погр.потр.ПО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Могилева Ксения Александровна</dc:creator>
  <cp:lastModifiedBy>Гришанова Елена Александровна</cp:lastModifiedBy>
  <cp:lastPrinted>2020-02-27T18:51:43Z</cp:lastPrinted>
  <dcterms:created xsi:type="dcterms:W3CDTF">2019-02-14T09:19:31Z</dcterms:created>
  <dcterms:modified xsi:type="dcterms:W3CDTF">2020-02-28T08:55:51Z</dcterms:modified>
</cp:coreProperties>
</file>