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Индикаторы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7" i="1"/>
  <c r="G276"/>
  <c r="G275"/>
  <c r="G274"/>
  <c r="G273"/>
  <c r="G272"/>
  <c r="G271" s="1"/>
  <c r="G270"/>
  <c r="G269"/>
  <c r="G268"/>
  <c r="G267"/>
  <c r="G266" s="1"/>
  <c r="G264"/>
  <c r="G263"/>
  <c r="G262"/>
  <c r="G260"/>
  <c r="G252"/>
  <c r="G251"/>
  <c r="G250"/>
  <c r="G248"/>
  <c r="G253" s="1"/>
  <c r="G247"/>
  <c r="G246"/>
  <c r="G243"/>
  <c r="G242"/>
  <c r="G241"/>
  <c r="G240"/>
  <c r="G239"/>
  <c r="G238"/>
  <c r="G244" s="1"/>
  <c r="G235"/>
  <c r="G230"/>
  <c r="G226"/>
  <c r="G228" s="1"/>
  <c r="G221"/>
  <c r="G220"/>
  <c r="G218"/>
  <c r="G215"/>
  <c r="G214"/>
  <c r="G213"/>
  <c r="G216" s="1"/>
  <c r="G203"/>
  <c r="G204" s="1"/>
  <c r="G198"/>
  <c r="G197"/>
  <c r="G196"/>
  <c r="G187"/>
  <c r="G185"/>
  <c r="G184"/>
  <c r="G183"/>
  <c r="G180"/>
  <c r="G179"/>
  <c r="G178"/>
  <c r="G177"/>
  <c r="G176"/>
  <c r="G175"/>
  <c r="G174"/>
  <c r="G172"/>
  <c r="G171"/>
  <c r="G168"/>
  <c r="G166"/>
  <c r="G160"/>
  <c r="G158"/>
  <c r="G150"/>
  <c r="G145"/>
  <c r="G144"/>
  <c r="G143"/>
  <c r="G146" s="1"/>
  <c r="G139"/>
  <c r="G137"/>
  <c r="G132"/>
  <c r="G131"/>
  <c r="G130"/>
  <c r="G129"/>
  <c r="G124"/>
  <c r="G123"/>
  <c r="G122"/>
  <c r="G118"/>
  <c r="G117"/>
  <c r="G116"/>
  <c r="G115"/>
  <c r="G114"/>
  <c r="G113"/>
  <c r="G109"/>
  <c r="G108"/>
  <c r="G107"/>
  <c r="G106"/>
  <c r="G105"/>
  <c r="G103"/>
  <c r="G102"/>
  <c r="G101"/>
  <c r="G100"/>
  <c r="G98"/>
  <c r="G97"/>
  <c r="G96"/>
  <c r="G92"/>
  <c r="G91"/>
  <c r="G88"/>
  <c r="G86"/>
  <c r="G85"/>
  <c r="G84"/>
  <c r="G80"/>
  <c r="G53"/>
  <c r="G52"/>
  <c r="G51"/>
  <c r="G50"/>
  <c r="G49"/>
  <c r="G48"/>
  <c r="G47"/>
  <c r="G46"/>
  <c r="G45"/>
  <c r="G44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9" l="1"/>
  <c r="G125"/>
  <c r="G141"/>
  <c r="G181"/>
  <c r="G192"/>
  <c r="G199"/>
  <c r="G222" s="1"/>
  <c r="G278"/>
  <c r="G93"/>
  <c r="G133"/>
  <c r="G110"/>
  <c r="G119"/>
  <c r="G42"/>
  <c r="G54"/>
  <c r="G163"/>
  <c r="G169" s="1"/>
</calcChain>
</file>

<file path=xl/sharedStrings.xml><?xml version="1.0" encoding="utf-8"?>
<sst xmlns="http://schemas.openxmlformats.org/spreadsheetml/2006/main" count="538" uniqueCount="304">
  <si>
    <t xml:space="preserve">ИНДИКАТОРЫ
 выполнения целевых показателей  муниципальных и ведомственных целевых программ  в 2018 году
</t>
  </si>
  <si>
    <t>№п/п</t>
  </si>
  <si>
    <t>Наименование индикатора</t>
  </si>
  <si>
    <t>Ед.   измер</t>
  </si>
  <si>
    <t>Базовый уровень 2017</t>
  </si>
  <si>
    <t>2018 год</t>
  </si>
  <si>
    <t xml:space="preserve">   план</t>
  </si>
  <si>
    <t xml:space="preserve">  факт</t>
  </si>
  <si>
    <t>% выполнения</t>
  </si>
  <si>
    <t>ОБРАЗОВАНИЕ, ФИЗИЧЕСКАЯ КУЛЬТУРА, СПОРТ И МОЛОДЕЖНАЯ ПОЛИТИКА</t>
  </si>
  <si>
    <t xml:space="preserve"> МП"Развитие муниципальной системы образования городского округа город Рыбинск"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</si>
  <si>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</si>
  <si>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%</t>
  </si>
  <si>
    <t>Доля детей в возрасте 1 - 7 лет, состоящих на учете для определения в муниципальные общеобразовательные организации, реализующие соответствующие образовательные программы, от общей численности детей указанного возраста</t>
  </si>
  <si>
    <t>Доля детей в возрасте 3 - 7 лет, получающих дошкольную образовательную услугу и услугу по их содержанию в организациях различной организационно-правовой формы и формы собственности, в общей численности детей 3 - 7 лет</t>
  </si>
  <si>
    <t>Доля обучающихся в муниципальных образовательных организациях, занимающихся в первую смену, в общей численности обучающихся в муниципальных образовательных организациях</t>
  </si>
  <si>
    <t>Доля образовательных организаций, работающих в режиме одной смены обучения, от общей численности общеобразовательных организаций</t>
  </si>
  <si>
    <t>Доля выпускников основной школы (9 класс), получивших документ о соответствующем уровне образования</t>
  </si>
  <si>
    <t>Доля выпускников муниципальных общеобразовательных организаций, получивших аттестат о среднем (полном) общем образовании, от общей численности учеников 11 классов</t>
  </si>
  <si>
    <t>Доля муниципальных образовательных организаций, здания которых не требуют капитального (частичного) дорогостоящего ремонта, от общего числа зданий муниципальных образовательных организаций</t>
  </si>
  <si>
    <t>Доля образовательных организаций, имеющих благоустроенную территорию, соответствующую всем требованиям современного образования</t>
  </si>
  <si>
    <t>Доля образовательных организаций, соответствующих всем требованиям безопасности</t>
  </si>
  <si>
    <t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 муниципальных учреждений образования (число услуг)</t>
  </si>
  <si>
    <t>-</t>
  </si>
  <si>
    <t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 муниципальных учреждений образования и культуры (каждый ребенок 1 раз)</t>
  </si>
  <si>
    <t>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</si>
  <si>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Доля обучающихся, принимающих участие в муниципальном этапе Всероссийской олимпиады, от общего числа обучающихся – участников школьного этапа</t>
  </si>
  <si>
    <t>Доля обучающихся, включенных в освоение физкультурного комплекса ВФСК ГТО, от общего числа обучающихся соответствующего возраста</t>
  </si>
  <si>
    <t>Доля обучающихся - участников фестиваля ВФСК ГТО, получивших значок отличия</t>
  </si>
  <si>
    <t>Доля образовательных организаций, включенных в реализацию программ и проектов гражданско-патриотического содержания</t>
  </si>
  <si>
    <t>Доля дошкольников, включенных в реализацию муниципальных проектов и программ для детей данного возраста</t>
  </si>
  <si>
    <t>Доля детей школьного возраста, включенных в реализацию муниципальных проектов и программ для детей данного возраста</t>
  </si>
  <si>
    <t>Доля обучающихся 8 - 11 классов, включенных в реализацию муниципальных и региональных программ и проектов профориентационной направленности</t>
  </si>
  <si>
    <t>Доля образовательных организаций, эффективно выполняющих указы Президента Российской Федерации, направленные на совершенствование сферы «Образование»</t>
  </si>
  <si>
    <t>Доля граждан в возрасте от 3 до 7 лет, получивших услуги по реализации основной общеобразовательной программы - образовательной программы дошкольного образования и (или) услугу по их содержанию в организациях различной организационно-правовой формы и формы собственности, от общей численности граждан, заявивших свои права на получение этих услуг</t>
  </si>
  <si>
    <t>Доля выпускников 11 классов, успешно выдержавших итоговую аттестацию</t>
  </si>
  <si>
    <t>Доля выпускников 9 классов, успешно выдержавших итоговую аттестацию</t>
  </si>
  <si>
    <t>Доля обучающихся 2 - 11 классов, завершивших учебный год на «хорошо» и «отлично»</t>
  </si>
  <si>
    <t>Доля граждан в возрасте от 0 до 18 лет, оставшихся без попечения родителей, находящихся на воспитании в семьях граждан</t>
  </si>
  <si>
    <t>Доля педагогов и руководящих кадров, повысивших профессиональную компетенцию на муниципальном уровне</t>
  </si>
  <si>
    <t>Доля педагогов, имеющих высшую или первую квалификационные категории</t>
  </si>
  <si>
    <t>Доля муниципальных образовательных учреждений (организаций), имеющих лицензию/свидетельство о государственной аккредитации, от общей численности учреждений, подлежащих государственной аккредитации</t>
  </si>
  <si>
    <t>Доля образовательных организаций, в практику работы которых внедрены показатели эффективности и реализуется программа развития кадрового потенциала</t>
  </si>
  <si>
    <t>МП"Развитие физической культуры и спорта в городском округе город Рыбинск"</t>
  </si>
  <si>
    <t>Доля населения систематически занимающегося физической культурой и спортом в общей численности населения в возрасте от 3-х до 79 лет</t>
  </si>
  <si>
    <t xml:space="preserve">Доля лиц с ограниченными возможностями здоровья и инвалидов систематически занимающегося физической культурой и спортом в общей численности указанной категории населения </t>
  </si>
  <si>
    <t>Доля занимающихся на этапе высшего спортивного мастерства в муниципальных учреждениях, осуществляющих спортивную подготовку, в общем количестве занимающихся на этапе спортивного совершенствования в муниципальных учреждениях, осуществляющих спортивную подготовку</t>
  </si>
  <si>
    <t xml:space="preserve">Доля граждан в возрасте от 6 - 15 лет, занимающихся в муниципальных учреждениях сферы физическая культура и спорт, в общей численности детей и молодежи в возрасте 6 - 15 лет </t>
  </si>
  <si>
    <t>Доля спортсменов-разрядников в общем количестве лиц, занимающихся в муниципальных учреждениях сферы физическая культура и спорт</t>
  </si>
  <si>
    <t>Доля спортсменов-разрядников, имеющих разряды и звания (от 1 разряда до спортивного звания «Заслуженный мастер спорта»), в общем количестве спортсменов-разрядников, занимающихся в муниципальных учреждениях сферы физическая культура и спорт</t>
  </si>
  <si>
    <t>Доля населения городского округа город Рыбинск, выполнившего нормативы испытаний (тестов) Всероссийского физкультурно-спортивного комплекса «Готов к труду и обороне», в общей численности населения, принявшего участие в выполнении нормативов испытаний (тестов) Всероссийского физкультурно-спортивного комплекса «Готов к труду и обороне»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</si>
  <si>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</si>
  <si>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Количество присвоенных спортивных званий спортсменам города Рыбинск</t>
  </si>
  <si>
    <t>Ед.</t>
  </si>
  <si>
    <t>Количество проводимых в городе спортивно-массовых мероприятий различного уровня</t>
  </si>
  <si>
    <t>МП «Реализация молодежной политики» в городском округе город Рыбинск</t>
  </si>
  <si>
    <t>Количество мероприятий для молодежи и с ее участием</t>
  </si>
  <si>
    <t>ед.</t>
  </si>
  <si>
    <t xml:space="preserve">Количество участников городских мероприятий  для молодежи и с ее участием       </t>
  </si>
  <si>
    <t>чел.</t>
  </si>
  <si>
    <t>Доля участников городских мероприятий  для молодежи и с ее участием от общего количества молодежи в возрасте от 14 до 30 лет</t>
  </si>
  <si>
    <t xml:space="preserve">Количество проектов направленных на обучение молодёжного актива </t>
  </si>
  <si>
    <t>Количество  представленных реализованных проектов направленных на вовлечение молодежи в общественную деятельность</t>
  </si>
  <si>
    <t>Количество уникальных волонтеров, принимающих участие в реализации социально-значимых проектов на территории города</t>
  </si>
  <si>
    <t>Количество молодежных и детских общественных организаций и объединений, органов молодежного самоуправления, действующих на территории города</t>
  </si>
  <si>
    <t>Количество  участников молодежных и детских  общественных организаций и объединений, органов молодежного  самоуправления</t>
  </si>
  <si>
    <t>Выпуск информационно-методических материалов в сфере молодёжной политики</t>
  </si>
  <si>
    <t xml:space="preserve">Количество проведенных мероприятий патриотической направленности   </t>
  </si>
  <si>
    <t>Количество молодежи, принявшей  участие в городских мероприятиях патриотической направленности</t>
  </si>
  <si>
    <t>Доля молодых людей в возрасте от 14 до 30 лет, вовлеченных в деятельность по патриотическому, духовно-нравственному воспитанию в общей численности молодежи</t>
  </si>
  <si>
    <t xml:space="preserve">Количество молодежных и детских общественных организаций и объединений патриотической направленности   </t>
  </si>
  <si>
    <t xml:space="preserve">Количество молодых людей, регулярно участвующих в работе  общественных организаций и объединений патриотической направленности </t>
  </si>
  <si>
    <t xml:space="preserve">Количество проектов патриотической направленности общественных организаций и органов молодёжного самоуправления, поддержанных в рамках реализации  подпрограммы </t>
  </si>
  <si>
    <t xml:space="preserve">Количество учреждений отдыха и оздоровления различного типа   </t>
  </si>
  <si>
    <t>Количество детей и молодежи (в возрасте от 6 до 17 лет), охваченных  всеми формами отдыха и оздоровления</t>
  </si>
  <si>
    <t xml:space="preserve">Доля детей и молодежи (в возрасте от 6 до 17 лет), охваченных  всеми формами отдыха и оздоровления </t>
  </si>
  <si>
    <t xml:space="preserve">Количество детей, находящихся в трудной жизненной ситуации, обеспеченных организованным отдыхом и оздоровлением </t>
  </si>
  <si>
    <t>Доля детей,     находящихся в трудной жизненной ситуации, обеспеченных организованным отдыхом и оздоровлением</t>
  </si>
  <si>
    <t>Количество детей и молодёжи,  охваченных культурно-досуговой деятельностью  в каникулярный период</t>
  </si>
  <si>
    <t xml:space="preserve">Количество предоставленных и реализованных проектов в сфере отдыха и оздоровления  детскими и молодежными общественными организациями, органами молодежного самоуправления, муниципальными учреждениями     </t>
  </si>
  <si>
    <t>Количество детей и молодежи в возрасте от 14 до 17 лет  трудоустроенных на временные рабочие места</t>
  </si>
  <si>
    <t xml:space="preserve">Доля детей и молодежи  в возрасте от 14 до 17 лет трудоустроенных на временные рабочие места </t>
  </si>
  <si>
    <t xml:space="preserve">Количество изданных информационных и методических материалов по различным направлениям молодежной политики      
</t>
  </si>
  <si>
    <t>КУЛЬТУРА И ТУРИЗМ</t>
  </si>
  <si>
    <t>МП "Развитие культуры в городском округе город Рыбинск"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</si>
  <si>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</si>
  <si>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Сохранность контингента в учреждениях дополнительного, препрофессионального образования детей</t>
  </si>
  <si>
    <t>Чел.</t>
  </si>
  <si>
    <t xml:space="preserve">Доля населения г.Рыбинска, охваченная библиотечным обслуживанием </t>
  </si>
  <si>
    <t>Кол-во культурно-массовых мроприятий / кол-во посетивших мероприятия</t>
  </si>
  <si>
    <t>ед./тыс.чел</t>
  </si>
  <si>
    <t>2100/375</t>
  </si>
  <si>
    <t>2110/376</t>
  </si>
  <si>
    <t>2110/379</t>
  </si>
  <si>
    <t>Доля специалистов отрасли "культура", ежегодно повышающих квалификацию и профессиональную компетенцию</t>
  </si>
  <si>
    <t>МП "Развитие туристской  привлекательности в городском округе город Рыбинск"</t>
  </si>
  <si>
    <t xml:space="preserve">Количество туристов и экскурсантов, принимаемых на территории городского округа город Рыбинск </t>
  </si>
  <si>
    <t>тыс.чел.</t>
  </si>
  <si>
    <t>Число мест в коллективных средствах размещения</t>
  </si>
  <si>
    <t xml:space="preserve">ед.   </t>
  </si>
  <si>
    <t>СОЦИАЛЬНАЯ ПОДДЕРЖКА НАСЕЛЕНИЯ</t>
  </si>
  <si>
    <t xml:space="preserve">ВЦП «Социальная поддержка населения  городского округа город Рыбинск» </t>
  </si>
  <si>
    <t xml:space="preserve">Кколичество получателей денежных  пособий и компенсаций по федеральному законодательству </t>
  </si>
  <si>
    <t xml:space="preserve">Количество получателей денежных выплат, пособий и компенсаций по региональному законодательству </t>
  </si>
  <si>
    <t xml:space="preserve">Количество получателей денежных выплат, пособий и компенсаций из средств городского бюджета </t>
  </si>
  <si>
    <t>Количество потребительских услуг, предоставляемых МУ РКЦСОН</t>
  </si>
  <si>
    <t>10  324</t>
  </si>
  <si>
    <t xml:space="preserve">Количество семей с несовершеннолетними детьми, получивших социальную помощь </t>
  </si>
  <si>
    <t>семей</t>
  </si>
  <si>
    <t xml:space="preserve">Количество детей, получивших единовременную выплату к началу учебного года </t>
  </si>
  <si>
    <t xml:space="preserve">Количество семей, получивших социальную помощь на основе социального контракта </t>
  </si>
  <si>
    <t xml:space="preserve">Количество инвалидов, получивших адресную материальную помощь </t>
  </si>
  <si>
    <t xml:space="preserve">Количество инвалидов, получивших льготы  в части снижения оплаты за ремонт и содержание жилья </t>
  </si>
  <si>
    <t xml:space="preserve">Количество малоимущих граждан и граждан, оказавшихся в трудной жизненной ситуации, получивших адресную социальную помощь </t>
  </si>
  <si>
    <t xml:space="preserve">Охват ветеранов ВОВ мероприятиями, проведенными в рамках Дня Победы советского народа в Великой Отечественной войне 1941-1945 годов </t>
  </si>
  <si>
    <t>Количество действующих коллективных договоров в сфере труда</t>
  </si>
  <si>
    <t xml:space="preserve">Количество предприятий, организаций и учреждений, принимающих участие в региональном этапе всероссийского конкурса «Российская организация высокой социальной эффективности» </t>
  </si>
  <si>
    <t xml:space="preserve">Количество участников массовых отраслевых мероприятий </t>
  </si>
  <si>
    <t>СОДЕЙСТВИЕ ЭКОНОМИЧЕСКОМУ РАЗВИТИЮ</t>
  </si>
  <si>
    <t xml:space="preserve">МП"Содействие развитию малого и среднего предпринимательства в городском округе город Рыбинск"  </t>
  </si>
  <si>
    <t>Количество СМиСП (включая индивидуальных предпринимателей) в расчете  на 1 тыс. человек населения</t>
  </si>
  <si>
    <t>Доля среднесписочной численности работников (без внешних совместителей) средних и малых предприятий (включая микропредприятия) в среднесписочной численности работников (без внешних совместите­лей) всех предприятий и организаций города Рыбинска</t>
  </si>
  <si>
    <t>Оборот продукции (работ, услуг) СМиСМ ( без индивидуальных предпринимателей) по отношению к базовому году</t>
  </si>
  <si>
    <t>% к базовому году</t>
  </si>
  <si>
    <t>Оборот  продукции (работ, услуг) в расчете на одного работника СМиСП (без индивидуальных предпринимателей) по отношению к базовому году</t>
  </si>
  <si>
    <t>Доля обрабатывающей промышленности в обороте СМиСП (без учета индивидуальных предпринимателей)</t>
  </si>
  <si>
    <t>Количество СМиСП, работников сферы малого и среднего предпринимательства; организаций инфраструктуры поддержки СМиСП и лиц, вовлекаемых в предпринимательскую деятельность, получивших поддержку</t>
  </si>
  <si>
    <t>ед.   (чел.)</t>
  </si>
  <si>
    <t>МП "Развитие градостроительной документации городского округа город Рыбинск"</t>
  </si>
  <si>
    <t>Разработка проекта изменений в Генеральный план</t>
  </si>
  <si>
    <t>Разработка проекта изменений в Правила землепользования и застройки</t>
  </si>
  <si>
    <t>Разработка проекта планировки и проектов межевания терриотрий для формирования земельных участков в целях многоквартирного жилищного, промышленного и иного строительства</t>
  </si>
  <si>
    <t>Разработка документаци по планировке территорий в районах индивидуальной жилой застройки</t>
  </si>
  <si>
    <t>ЖИЛИЩНО-КОММУНАЛЬНАЯ ИНФРАСТРУКТУРА</t>
  </si>
  <si>
    <t>МП «Энергоэффективность в городском округе город Рыбинск"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</si>
  <si>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</si>
  <si>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</si>
  <si>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</si>
  <si>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</si>
  <si>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</t>
  </si>
  <si>
    <t>ВЦП Департамента ЖКХ транспорта и связи</t>
  </si>
  <si>
    <t xml:space="preserve">Удовлетворенность потребностей отдельных категорий граждан по прорезду в автомобильном и электрическом транспорте общего пользования </t>
  </si>
  <si>
    <t>Количество многоквартирных домов, расположенных на территории городского округа город Рыбинск, отремонтированных в соответствующем году</t>
  </si>
  <si>
    <t>% выполн. решен. судов по ремонту МКД</t>
  </si>
  <si>
    <t>Протяженность сетей наружного освещения</t>
  </si>
  <si>
    <t>км</t>
  </si>
  <si>
    <t>Содержание и благоустройство объектов озеленения</t>
  </si>
  <si>
    <t>% от утвержд. перечня объектов</t>
  </si>
  <si>
    <t xml:space="preserve">Содержание в чистоте территории города </t>
  </si>
  <si>
    <t>тыс. кв.м</t>
  </si>
  <si>
    <t>Организация и содержание мест захоронения, благоустройство городских кладбищ</t>
  </si>
  <si>
    <t>тыс.кв.м</t>
  </si>
  <si>
    <t xml:space="preserve">МП "Газификация индивидуального жилищного фонда  городского округа город Рыбинск" </t>
  </si>
  <si>
    <t>Коэффициент обеспеченности индивидуальных домов природным газом</t>
  </si>
  <si>
    <t>Количество домов, имеющих техническую возможность для газификации</t>
  </si>
  <si>
    <t xml:space="preserve">ед.  </t>
  </si>
  <si>
    <t xml:space="preserve">Протяженность построенных газопроводов </t>
  </si>
  <si>
    <t xml:space="preserve"> МП "Развитие водохозяйственного комплекса городского округа город Рыбинск"</t>
  </si>
  <si>
    <t>Протяженность новых и реконструированных сооружений инженерной защиты и берегоукрепления</t>
  </si>
  <si>
    <t xml:space="preserve">Протяженность сооружений инженерной защиты и берегоукрепления,  по которым осуществлен капитальный  ремонт </t>
  </si>
  <si>
    <t>Х</t>
  </si>
  <si>
    <t xml:space="preserve">Страхование гражданской ответственности владельца опасного объекта за причинение вреда в результате аварии на опасном объекте </t>
  </si>
  <si>
    <t>объект</t>
  </si>
  <si>
    <t>Разработка документов в отношении берегоукрепительных сооружений (6 объектов): 
-правила эксплуатации гидротехнических сооружений;
-расчеты размера вероятного вреда в случае аварии на гидротехнических сооружениях;
-критерии безопасности гидротехнических сооружений;
-проект мониторинга гидротехнических сооружений.</t>
  </si>
  <si>
    <t>Количество ликвидируемых гидротехнических сооружений</t>
  </si>
  <si>
    <t>Текущий ремонт  гидротехнических сооружений</t>
  </si>
  <si>
    <t>ВЦП Управления строительства</t>
  </si>
  <si>
    <r>
      <rPr>
        <b/>
        <i/>
        <sz val="11"/>
        <color theme="1"/>
        <rFont val="Century Gothic"/>
        <family val="2"/>
        <charset val="204"/>
      </rPr>
      <t>Подпрограмма1</t>
    </r>
    <r>
      <rPr>
        <i/>
        <sz val="11"/>
        <color theme="1"/>
        <rFont val="Century Gothic"/>
        <family val="2"/>
        <charset val="204"/>
      </rPr>
      <t xml:space="preserve"> "Организация содержания муниципального жилищного фонда; оказание поддержки отдельным категориям граждан"</t>
    </r>
  </si>
  <si>
    <t>Площадь незаселенных жилых помещений, находящихся в муниципальной собственности</t>
  </si>
  <si>
    <t>тыс. кв. м.</t>
  </si>
  <si>
    <t>Количество индивидуальных приборов учета, установленных в муниципальных жилых помещениях</t>
  </si>
  <si>
    <t>шт.</t>
  </si>
  <si>
    <t>Выполнение обязательств собственника муниципального жилищного фонда по уплате взносов на капитальный ремонт общего имущества многоквартирных домов, включенных в региональную программу капитального ремонта</t>
  </si>
  <si>
    <t>% выполнения (в пределах финансирования)</t>
  </si>
  <si>
    <t>Количество муниципальных жилых помещений, в том числе незаселенных, отремонтированных за соответствующий период</t>
  </si>
  <si>
    <t>Выполнение работ по ремонту жилых помещений, закрепленных за детьми, оставшихся без попечения родителей, и за детьми - сиротами</t>
  </si>
  <si>
    <t>Количество жилых помещений  и (или) работ, направленных на повышение уровня обеспеченности отдельных категорий граждан коммунальными услугами</t>
  </si>
  <si>
    <r>
      <rPr>
        <b/>
        <i/>
        <sz val="11"/>
        <color theme="1"/>
        <rFont val="Century Gothic"/>
        <family val="2"/>
        <charset val="204"/>
      </rPr>
      <t>Подпрограмма 2</t>
    </r>
    <r>
      <rPr>
        <i/>
        <sz val="11"/>
        <color theme="1"/>
        <rFont val="Century Gothic"/>
        <family val="2"/>
        <charset val="204"/>
      </rPr>
      <t xml:space="preserve"> "Благоустройство улиц, переулков, парков, ремонт фасадов в историческом центре городского округа город Рыбинск"</t>
    </r>
  </si>
  <si>
    <t>Площадь благоустройства территории</t>
  </si>
  <si>
    <t>Ремонт фасадов</t>
  </si>
  <si>
    <t>Устройство защитного ограждения</t>
  </si>
  <si>
    <t>тыс.м.п.</t>
  </si>
  <si>
    <t xml:space="preserve">МП "Развитие дорожного хозяйства городского округа город Рыбинск" </t>
  </si>
  <si>
    <t>Увеличение протяженности улично-дорожной сети</t>
  </si>
  <si>
    <t>Доля автомобильных дорог, отвечающих нормативным требованиям:</t>
  </si>
  <si>
    <t xml:space="preserve">  - после проведения реконструкции и капитального ремонта</t>
  </si>
  <si>
    <t xml:space="preserve">  - после проведения ремонта асфальтобетонного покрытия дорог</t>
  </si>
  <si>
    <t>Обустройство транспортных светофорных объектов нарастающим итогом (всего потребность - 83 шт.)</t>
  </si>
  <si>
    <t>Доля обустроенных транспортных светофорных объектов</t>
  </si>
  <si>
    <t xml:space="preserve">Количество капитально отремонтированных (модернизированных) транспортных светофорных объектов </t>
  </si>
  <si>
    <t xml:space="preserve">шт. </t>
  </si>
  <si>
    <t>Установка искусственных неровностей нарастающим итогом (всего потребность - 80 объектов)</t>
  </si>
  <si>
    <t>Доля установленных искусственных неоовностей</t>
  </si>
  <si>
    <t>Количество ежегодно отремонтированных искусственных неровностей</t>
  </si>
  <si>
    <t>МП "Формирование современной городской среды на территории городского округа город Рыбинск в 2017 году "</t>
  </si>
  <si>
    <t>Количество благоустроенных дворовых территорий</t>
  </si>
  <si>
    <t>Доля благоустроенных дворовых территорий от общего количества дворовых территорий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</si>
  <si>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Рыбинска )</t>
  </si>
  <si>
    <t>Количество благоустроенных муниципальных территрий общего пользования</t>
  </si>
  <si>
    <t>Доля площади благоустроенных муниципальных территорий общего пользования (озелененные территории без улично-дорожной сети дорог), %</t>
  </si>
  <si>
    <t>Доля финансового участия в выполнении минимального перечня работ по благоустройству дворовых территорий заинтересованных лиц, %</t>
  </si>
  <si>
    <t>Доля трудового участия в выполнении минимального перечня работ по благоустройству дворовых территорий заинтересованных лиц, %</t>
  </si>
  <si>
    <t>Доля финансового участия в выполнении дополнительного перечня работ по благоустройству дворовых территорий заинтересованных лиц, %</t>
  </si>
  <si>
    <t>Доля трудового участия в выполнении дополнительного перечня работ по благоустройству дворовых территорий заинтересованных лиц, %</t>
  </si>
  <si>
    <t>ОБЕСПЕЧЕНИЕ ДОСТУПНЫМ И КОМФОРТНЫМ ЖИЛЬЕМ</t>
  </si>
  <si>
    <t>МП"Обеспечение доступным и комфортным жильем населения городского округа город Рыбинск"</t>
  </si>
  <si>
    <r>
      <t xml:space="preserve">Подпрограмма 1 </t>
    </r>
    <r>
      <rPr>
        <i/>
        <sz val="11"/>
        <color indexed="8"/>
        <rFont val="Century Gothic"/>
        <family val="2"/>
        <charset val="204"/>
      </rPr>
      <t>"Переселение граждан из аварийного жилищного фонда в городском округе город Рыбинск"</t>
    </r>
  </si>
  <si>
    <t>Количество семей, переселенных из аварийного жилищного фонда</t>
  </si>
  <si>
    <t>Количество человек, переселенных из аварийного жилищного фонда</t>
  </si>
  <si>
    <t xml:space="preserve">Расселяемая площадь аварийного жилищного фонда городского округа город Рыбинск </t>
  </si>
  <si>
    <r>
      <rPr>
        <b/>
        <i/>
        <sz val="11"/>
        <color indexed="8"/>
        <rFont val="Century Gothic"/>
        <family val="2"/>
        <charset val="204"/>
      </rPr>
      <t xml:space="preserve">Подпрограмма 2. </t>
    </r>
    <r>
      <rPr>
        <i/>
        <sz val="11"/>
        <color indexed="8"/>
        <rFont val="Century Gothic"/>
        <family val="2"/>
        <charset val="204"/>
      </rPr>
      <t xml:space="preserve">"Переселение граждан из жилищного фонда, признанного непригодным для проживания в городском округе город Рыбинск"
</t>
    </r>
  </si>
  <si>
    <t>Количество семей, проживающих в жилищном фонде городского округа город Рыбинск, признанном непригодным для проживания</t>
  </si>
  <si>
    <t>Количество человек, проживающих в жилищном фонде городского округа город Рыбинск, признанном непригодным для проживания</t>
  </si>
  <si>
    <t>Расселяемая площадь жилищного фонда городского округа город Рыбинск, признанного непригодным для проживания</t>
  </si>
  <si>
    <t>тыс. кв.м.</t>
  </si>
  <si>
    <r>
      <t>Подпрограмма 3 "</t>
    </r>
    <r>
      <rPr>
        <i/>
        <sz val="11"/>
        <color indexed="8"/>
        <rFont val="Century Gothic"/>
        <family val="2"/>
        <charset val="204"/>
      </rPr>
      <t>Поддержка молодых семей городского округа город Рыбинск в приобретении (строительстве) жилья"</t>
    </r>
  </si>
  <si>
    <t>Количество молодых семей, получивших свидетельство</t>
  </si>
  <si>
    <t>кол-во семей</t>
  </si>
  <si>
    <t>Доля молодых семей, получивших свидетельство в общем количестве молодых семей, нуждающихся в улучшении жилищных условий по состоянию на 1 сентября  2017 г. (142 семей)</t>
  </si>
  <si>
    <t>Сумма предоставленных социальных выплат</t>
  </si>
  <si>
    <t>млн. руб.</t>
  </si>
  <si>
    <t>Приобретено (построено) жилых помещений на территории Ярославской области</t>
  </si>
  <si>
    <t>кол-во/ площадь (тыс.кв.м)</t>
  </si>
  <si>
    <t>1/0,05</t>
  </si>
  <si>
    <t>5/0,3</t>
  </si>
  <si>
    <r>
      <rPr>
        <b/>
        <i/>
        <sz val="11"/>
        <color indexed="8"/>
        <rFont val="Century Gothic"/>
        <family val="2"/>
        <charset val="204"/>
      </rPr>
      <t xml:space="preserve">Подпрограмма 4 </t>
    </r>
    <r>
      <rPr>
        <i/>
        <sz val="11"/>
        <color indexed="8"/>
        <rFont val="Century Gothic"/>
        <family val="2"/>
        <charset val="204"/>
      </rPr>
      <t>"Государственная поддержка граждан, проживающих на территории городского округа город Рыбинск,  в сфере ипотечного жилищного кредитования"</t>
    </r>
  </si>
  <si>
    <t xml:space="preserve">Количество семей, улучшивших  жилищные условия при поддержке из областного и местного бюджетов       </t>
  </si>
  <si>
    <t>Площадь жилья, приобретенного (построенного) при использовании  средств областного и местного бюджетов</t>
  </si>
  <si>
    <t>Объем ипотечных жилищных кредитов, выданных с использованием средств областного и местного бюджетов</t>
  </si>
  <si>
    <t>Количество семей ежеквартально получающих субсидию на возмещение части ежемесячных аннуитетных платежей по кредиту (займу) при поддержке из областного и местного бюджетов</t>
  </si>
  <si>
    <r>
      <rPr>
        <b/>
        <i/>
        <sz val="11"/>
        <color indexed="8"/>
        <rFont val="Century Gothic"/>
        <family val="2"/>
        <charset val="204"/>
      </rPr>
      <t>Подпрограмма 5 "</t>
    </r>
    <r>
      <rPr>
        <i/>
        <sz val="11"/>
        <color indexed="8"/>
        <rFont val="Century Gothic"/>
        <family val="2"/>
        <charset val="204"/>
      </rPr>
      <t>Формирование земельных участков для граждан, имеющих трех и более детей, и иных льготных категорий граждан на территории городского округа город Рыбинск"</t>
    </r>
    <r>
      <rPr>
        <b/>
        <sz val="11"/>
        <color indexed="8"/>
        <rFont val="Century Gothic"/>
        <family val="2"/>
        <charset val="204"/>
      </rPr>
      <t xml:space="preserve">
</t>
    </r>
  </si>
  <si>
    <t>Количество граждан, имеющих трех и более детей, и иных льготных категорий, обратившихся с заявлением о предоставлении земельного участка,</t>
  </si>
  <si>
    <t xml:space="preserve">Количество сформированных и предоставленных земельных участков, </t>
  </si>
  <si>
    <t>50/17</t>
  </si>
  <si>
    <t>60/93</t>
  </si>
  <si>
    <t>60/73</t>
  </si>
  <si>
    <t>Ориентировочная площадь земельных участков</t>
  </si>
  <si>
    <t>га</t>
  </si>
  <si>
    <t>Итого по жилью</t>
  </si>
  <si>
    <t>БЕЗОПАСНОСТЬ ЖИЗНЕДЕЯТЕЛЬНОСТИ</t>
  </si>
  <si>
    <t>МП "Обеспечение общественного порядка и противодействие терроризму на территории городского округа город Рыбинск"</t>
  </si>
  <si>
    <t xml:space="preserve">Установлено камер видеонаблюдения на площадях, улицах и иных местах с массовым пребыванием людей </t>
  </si>
  <si>
    <t>ед./%</t>
  </si>
  <si>
    <t>35/ 26,14</t>
  </si>
  <si>
    <t>40/29,8</t>
  </si>
  <si>
    <t>Количество мероприятий с привлечением общественных объединений правоохранительной направленности (ед.)</t>
  </si>
  <si>
    <t xml:space="preserve">Количество подростков в возрасте от 14 до 18 лет,вовлечённых в программные мероприятия антинаркотической направленности (чел. / % от общего количества подростков данной возрастной </t>
  </si>
  <si>
    <t>чел./%</t>
  </si>
  <si>
    <t>4020/51,1</t>
  </si>
  <si>
    <t>4 020/ 51,1</t>
  </si>
  <si>
    <t>4 020/51,1</t>
  </si>
  <si>
    <t>ВЦП "Защита населения и территории городского округа город Рыбинск от чрезвычайных ситуаций, обеспечение безопасности на водных объектах"</t>
  </si>
  <si>
    <t>%/ед.</t>
  </si>
  <si>
    <t>Количество созданных и оборудованных учебно-консультационных пунктов</t>
  </si>
  <si>
    <t>Количество публикаций в периодической печати, интернете, выступления на радио и телевидении</t>
  </si>
  <si>
    <t xml:space="preserve">Прохождение переподготовки руководящих работников ГО и ЧС, от годового плана подготовки
</t>
  </si>
  <si>
    <t>Поддержание в рабочем состоянии электросирен, систем оповещения населения на территории городского округа  город Рыбинск, от общего числа сирен</t>
  </si>
  <si>
    <t>Количество мероприятий по контролю состояния работы муниципальных организаций образования, социальной защиты, культуры и спорта по вопросу предупреждения ЧС, обеспечения безопасности людей на водных объектах</t>
  </si>
  <si>
    <t>ОРГАНИЗАЦИЯ МУНИЦИПАЛЬНОГО САМОУПРАВЛЕНИЯ</t>
  </si>
  <si>
    <t>МП «Гражданское общество и открытая власть»</t>
  </si>
  <si>
    <t xml:space="preserve">Количество ТОС и СО НКО, участвующих в решении вопросов местного значения </t>
  </si>
  <si>
    <t>Количество мероприятий, проектов, реализуемых ТОС и СО НКО</t>
  </si>
  <si>
    <t>Количество учебно-образовательных семинаров, лекций с председателями КТОС, руководителями СО НКО</t>
  </si>
  <si>
    <t xml:space="preserve">Количество председателей и руководителей КТОС и СО НКО, принявших участие в учебно-образовательных семинарах </t>
  </si>
  <si>
    <t xml:space="preserve">Доля населения, участвующая в организации общественного самоуправления </t>
  </si>
  <si>
    <t>Выпуск номеров газеты "Рыбинскеи известия" (среда, пятница)</t>
  </si>
  <si>
    <t>номеров в год</t>
  </si>
  <si>
    <t>ВЦП "Повышение эффективности деятельности органов местного самоуправления"</t>
  </si>
  <si>
    <t>Уровень оснащения сотрудников Администрации вычислительной техникой, соответствующей современным требованиям</t>
  </si>
  <si>
    <t>Доля сотрудников структурных подразделений Администрации и отраслевых (функциональных) органов Администрации, обладающих правами юридического лица, подключенных в домен Администрации</t>
  </si>
  <si>
    <t>Доля сотрудников структурных подразделений Администрации и отраслевых (функциональных) органов Администрации, обладающих правами юридического лица, подключенных к системе электронного документооборота</t>
  </si>
  <si>
    <t>Позиция сайта RYBINSK.RU в рейтинге открытости муниципальных сайтов</t>
  </si>
  <si>
    <t>Удовлетворенность транспортным обслуживанием</t>
  </si>
  <si>
    <t>Удовлетворенность информационным обслуживанием</t>
  </si>
  <si>
    <t>Удовлетворенность техническим обслуживанием</t>
  </si>
  <si>
    <t>ВЦП "Управление муниципальным долгом городского округа город Рыбинск"</t>
  </si>
  <si>
    <t xml:space="preserve"> Не превышение долговой нагрузки над собственными доходами , согласно Бюджетного кодекса РФ</t>
  </si>
  <si>
    <t>ДА/ НЕТ</t>
  </si>
  <si>
    <t>ДА</t>
  </si>
  <si>
    <t>Не превышение объема расходов на обслуживание долга  над объемом расходов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Федерации, согласно Бюджетного кодекса РФ</t>
  </si>
  <si>
    <t>Своевременное погашение  взятых кредитов и процентов по ним</t>
  </si>
  <si>
    <t>Не превышение предельного уровня дефицита бюджета городского округа город Рыбинск, согласно Бюджетного кодекса РФ</t>
  </si>
  <si>
    <t>ВЦП "Обеспечение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Рыбинск"</t>
  </si>
  <si>
    <t>Обеспечение бесперебойного функционирования МИС (программная часть)</t>
  </si>
  <si>
    <t>Обеспечение бесперебойного функционирования центра</t>
  </si>
  <si>
    <t>ВЦП "Создание условий для эффективного использования муниципального имущества"</t>
  </si>
  <si>
    <t xml:space="preserve"> Количество объектов недвижимости, в отношении которых:</t>
  </si>
  <si>
    <t xml:space="preserve"> - проведена процедура технической инвентаризации в соответствующем году;</t>
  </si>
  <si>
    <t xml:space="preserve">  - получены акты обследования земельного участка</t>
  </si>
  <si>
    <t xml:space="preserve">Количество объектов недвижимости, в отношении которых проведена процедура 
регистрации права муниципальной собственности </t>
  </si>
  <si>
    <t xml:space="preserve"> Количество земельных участков, в отношении которых проведена процедура 
 постановки на кадастровый учет </t>
  </si>
  <si>
    <t>105</t>
  </si>
  <si>
    <t>Обеспечение охранных мероприятий в отношении объектов муниципального имущества:</t>
  </si>
  <si>
    <t xml:space="preserve"> - установка охранного оборудования;</t>
  </si>
  <si>
    <t>- услуги пультовой охраны</t>
  </si>
  <si>
    <t xml:space="preserve"> Проведение мероприятий по консервации объектов</t>
  </si>
  <si>
    <t xml:space="preserve"> Проведение оценки объектов муниципальной собственности</t>
  </si>
  <si>
    <t xml:space="preserve"> Межевание земельных участков в соответствующем году  </t>
  </si>
  <si>
    <t>Процент исполнения плана доходов (без акций) на соответствующий год</t>
  </si>
  <si>
    <t>Итого по МП и ВЦП</t>
  </si>
  <si>
    <t>Начальник управления</t>
  </si>
  <si>
    <t xml:space="preserve">экономического развития и инвестиций                               </t>
  </si>
  <si>
    <t>А.В. Кузнецов</t>
  </si>
  <si>
    <t>Приложение 4</t>
  </si>
</sst>
</file>

<file path=xl/styles.xml><?xml version="1.0" encoding="utf-8"?>
<styleSheet xmlns="http://schemas.openxmlformats.org/spreadsheetml/2006/main">
  <numFmts count="4">
    <numFmt numFmtId="164" formatCode="0.0"/>
    <numFmt numFmtId="165" formatCode="_-* #,##0.0\ _₽_-;\-* #,##0.0\ _₽_-;_-* &quot;-&quot;?\ _₽_-;_-@_-"/>
    <numFmt numFmtId="166" formatCode="#,##0.0"/>
    <numFmt numFmtId="167" formatCode="0.0%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name val="Century Gothic"/>
      <family val="2"/>
      <charset val="204"/>
    </font>
    <font>
      <sz val="10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b/>
      <sz val="11"/>
      <color indexed="8"/>
      <name val="Century Gothic"/>
      <family val="2"/>
      <charset val="204"/>
    </font>
    <font>
      <b/>
      <sz val="11"/>
      <name val="Century Gothic"/>
      <family val="2"/>
      <charset val="204"/>
    </font>
    <font>
      <sz val="11"/>
      <color indexed="8"/>
      <name val="Century Gothic"/>
      <family val="2"/>
      <charset val="204"/>
    </font>
    <font>
      <b/>
      <sz val="11"/>
      <color theme="1"/>
      <name val="Century Gothic"/>
      <family val="2"/>
      <charset val="204"/>
    </font>
    <font>
      <sz val="11"/>
      <name val="Century Gothic"/>
      <family val="2"/>
      <charset val="204"/>
    </font>
    <font>
      <sz val="12"/>
      <color theme="1"/>
      <name val="Century Gothic"/>
      <family val="2"/>
      <charset val="204"/>
    </font>
    <font>
      <sz val="12"/>
      <color indexed="8"/>
      <name val="Century Gothic"/>
      <family val="2"/>
      <charset val="204"/>
    </font>
    <font>
      <sz val="11"/>
      <color rgb="FF000000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9"/>
      <color rgb="FF000000"/>
      <name val="Century Gothic"/>
      <family val="2"/>
      <charset val="204"/>
    </font>
    <font>
      <b/>
      <sz val="11"/>
      <color rgb="FF000000"/>
      <name val="Century Gothic"/>
      <family val="2"/>
      <charset val="204"/>
    </font>
    <font>
      <sz val="10"/>
      <color indexed="8"/>
      <name val="Century Gothic"/>
      <family val="2"/>
      <charset val="204"/>
    </font>
    <font>
      <i/>
      <sz val="11"/>
      <color theme="1"/>
      <name val="Century Gothic"/>
      <family val="2"/>
      <charset val="204"/>
    </font>
    <font>
      <b/>
      <i/>
      <sz val="11"/>
      <color theme="1"/>
      <name val="Century Gothic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indexed="8"/>
      <name val="Century Gothic"/>
      <family val="2"/>
      <charset val="204"/>
    </font>
    <font>
      <b/>
      <i/>
      <sz val="11"/>
      <color indexed="8"/>
      <name val="Century Gothic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15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8" fillId="0" borderId="6" xfId="0" applyFont="1" applyFill="1" applyBorder="1" applyAlignment="1">
      <alignment horizontal="center" vertical="top" wrapText="1"/>
    </xf>
    <xf numFmtId="0" fontId="9" fillId="4" borderId="9" xfId="0" applyFont="1" applyFill="1" applyBorder="1"/>
    <xf numFmtId="0" fontId="8" fillId="3" borderId="4" xfId="0" applyFont="1" applyFill="1" applyBorder="1" applyAlignment="1">
      <alignment horizontal="justify" vertical="top" wrapText="1"/>
    </xf>
    <xf numFmtId="0" fontId="8" fillId="0" borderId="11" xfId="0" applyFont="1" applyBorder="1" applyAlignment="1">
      <alignment vertical="top" wrapText="1"/>
    </xf>
    <xf numFmtId="0" fontId="8" fillId="3" borderId="4" xfId="0" applyFont="1" applyFill="1" applyBorder="1" applyAlignment="1">
      <alignment horizontal="right" wrapText="1"/>
    </xf>
    <xf numFmtId="164" fontId="8" fillId="3" borderId="4" xfId="0" applyNumberFormat="1" applyFont="1" applyFill="1" applyBorder="1" applyAlignment="1">
      <alignment horizontal="right" wrapText="1"/>
    </xf>
    <xf numFmtId="165" fontId="8" fillId="3" borderId="4" xfId="1" applyNumberFormat="1" applyFont="1" applyFill="1" applyBorder="1" applyAlignment="1">
      <alignment horizontal="right" wrapText="1"/>
    </xf>
    <xf numFmtId="16" fontId="8" fillId="3" borderId="4" xfId="0" applyNumberFormat="1" applyFont="1" applyFill="1" applyBorder="1" applyAlignment="1">
      <alignment horizontal="justify" vertical="top" wrapText="1"/>
    </xf>
    <xf numFmtId="165" fontId="8" fillId="5" borderId="4" xfId="1" applyNumberFormat="1" applyFont="1" applyFill="1" applyBorder="1" applyAlignment="1">
      <alignment horizontal="right" wrapText="1"/>
    </xf>
    <xf numFmtId="2" fontId="8" fillId="3" borderId="4" xfId="0" applyNumberFormat="1" applyFont="1" applyFill="1" applyBorder="1" applyAlignment="1">
      <alignment horizontal="right" wrapText="1"/>
    </xf>
    <xf numFmtId="164" fontId="10" fillId="3" borderId="4" xfId="0" applyNumberFormat="1" applyFont="1" applyFill="1" applyBorder="1" applyAlignment="1">
      <alignment horizontal="right" wrapText="1"/>
    </xf>
    <xf numFmtId="16" fontId="8" fillId="3" borderId="6" xfId="0" applyNumberFormat="1" applyFont="1" applyFill="1" applyBorder="1" applyAlignment="1">
      <alignment horizontal="justify" vertical="top" wrapText="1"/>
    </xf>
    <xf numFmtId="0" fontId="8" fillId="0" borderId="1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3" borderId="13" xfId="0" applyFont="1" applyFill="1" applyBorder="1" applyAlignment="1">
      <alignment horizontal="right" wrapText="1"/>
    </xf>
    <xf numFmtId="16" fontId="8" fillId="3" borderId="14" xfId="0" applyNumberFormat="1" applyFont="1" applyFill="1" applyBorder="1" applyAlignment="1">
      <alignment horizontal="justify" vertical="top" wrapText="1"/>
    </xf>
    <xf numFmtId="0" fontId="8" fillId="0" borderId="15" xfId="0" applyFont="1" applyBorder="1" applyAlignment="1">
      <alignment vertical="top" wrapText="1"/>
    </xf>
    <xf numFmtId="164" fontId="0" fillId="3" borderId="4" xfId="0" applyNumberFormat="1" applyFill="1" applyBorder="1" applyAlignment="1">
      <alignment horizontal="right" wrapText="1"/>
    </xf>
    <xf numFmtId="0" fontId="8" fillId="0" borderId="16" xfId="0" applyFont="1" applyBorder="1" applyAlignment="1">
      <alignment vertical="top" wrapText="1"/>
    </xf>
    <xf numFmtId="16" fontId="8" fillId="3" borderId="17" xfId="0" applyNumberFormat="1" applyFont="1" applyFill="1" applyBorder="1" applyAlignment="1">
      <alignment horizontal="justify" vertical="top" wrapText="1"/>
    </xf>
    <xf numFmtId="16" fontId="8" fillId="3" borderId="18" xfId="0" applyNumberFormat="1" applyFont="1" applyFill="1" applyBorder="1" applyAlignment="1">
      <alignment horizontal="justify" vertical="top" wrapText="1"/>
    </xf>
    <xf numFmtId="0" fontId="5" fillId="3" borderId="18" xfId="0" applyFont="1" applyFill="1" applyBorder="1"/>
    <xf numFmtId="0" fontId="5" fillId="3" borderId="6" xfId="0" applyFont="1" applyFill="1" applyBorder="1"/>
    <xf numFmtId="165" fontId="9" fillId="3" borderId="6" xfId="0" applyNumberFormat="1" applyFont="1" applyFill="1" applyBorder="1" applyAlignment="1"/>
    <xf numFmtId="0" fontId="7" fillId="4" borderId="7" xfId="2" applyFont="1" applyFill="1" applyBorder="1" applyAlignment="1">
      <alignment horizontal="center" vertical="top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10" fillId="0" borderId="4" xfId="0" applyFont="1" applyBorder="1"/>
    <xf numFmtId="164" fontId="10" fillId="0" borderId="4" xfId="0" applyNumberFormat="1" applyFont="1" applyBorder="1"/>
    <xf numFmtId="0" fontId="5" fillId="0" borderId="4" xfId="0" applyFont="1" applyBorder="1" applyAlignment="1">
      <alignment horizontal="center"/>
    </xf>
    <xf numFmtId="0" fontId="11" fillId="0" borderId="4" xfId="0" applyFont="1" applyBorder="1" applyAlignment="1">
      <alignment wrapText="1"/>
    </xf>
    <xf numFmtId="0" fontId="5" fillId="0" borderId="22" xfId="0" applyFont="1" applyBorder="1"/>
    <xf numFmtId="164" fontId="10" fillId="5" borderId="4" xfId="0" applyNumberFormat="1" applyFont="1" applyFill="1" applyBorder="1"/>
    <xf numFmtId="0" fontId="11" fillId="0" borderId="4" xfId="0" applyFont="1" applyBorder="1"/>
    <xf numFmtId="0" fontId="7" fillId="0" borderId="5" xfId="2" applyFont="1" applyFill="1" applyBorder="1" applyAlignment="1">
      <alignment horizontal="center" vertical="top"/>
    </xf>
    <xf numFmtId="0" fontId="5" fillId="0" borderId="6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164" fontId="6" fillId="0" borderId="22" xfId="0" applyNumberFormat="1" applyFont="1" applyFill="1" applyBorder="1" applyAlignment="1">
      <alignment horizontal="right" vertical="center" wrapText="1"/>
    </xf>
    <xf numFmtId="0" fontId="10" fillId="3" borderId="23" xfId="2" applyFont="1" applyFill="1" applyBorder="1" applyAlignment="1">
      <alignment horizontal="center" vertical="top"/>
    </xf>
    <xf numFmtId="0" fontId="5" fillId="3" borderId="14" xfId="0" applyFont="1" applyFill="1" applyBorder="1" applyAlignment="1">
      <alignment vertical="center" wrapText="1"/>
    </xf>
    <xf numFmtId="0" fontId="12" fillId="3" borderId="14" xfId="0" applyFont="1" applyFill="1" applyBorder="1" applyAlignment="1">
      <alignment horizontal="right" vertical="top" wrapText="1"/>
    </xf>
    <xf numFmtId="0" fontId="8" fillId="3" borderId="24" xfId="0" applyFont="1" applyFill="1" applyBorder="1" applyAlignment="1">
      <alignment horizontal="right" vertical="center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10" fillId="3" borderId="3" xfId="2" applyFont="1" applyFill="1" applyBorder="1" applyAlignment="1">
      <alignment horizontal="center" vertical="top"/>
    </xf>
    <xf numFmtId="0" fontId="5" fillId="3" borderId="4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164" fontId="8" fillId="3" borderId="4" xfId="0" applyNumberFormat="1" applyFont="1" applyFill="1" applyBorder="1" applyAlignment="1">
      <alignment horizontal="right" vertical="center" wrapText="1"/>
    </xf>
    <xf numFmtId="164" fontId="8" fillId="5" borderId="4" xfId="0" applyNumberFormat="1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horizontal="right" vertical="center" wrapText="1"/>
    </xf>
    <xf numFmtId="0" fontId="5" fillId="3" borderId="4" xfId="0" applyFont="1" applyFill="1" applyBorder="1"/>
    <xf numFmtId="164" fontId="9" fillId="3" borderId="4" xfId="0" applyNumberFormat="1" applyFont="1" applyFill="1" applyBorder="1"/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horizontal="right" vertical="center" wrapText="1"/>
    </xf>
    <xf numFmtId="164" fontId="8" fillId="0" borderId="4" xfId="1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vertical="center" wrapText="1"/>
    </xf>
    <xf numFmtId="164" fontId="8" fillId="5" borderId="4" xfId="1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164" fontId="8" fillId="3" borderId="4" xfId="1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164" fontId="6" fillId="0" borderId="6" xfId="1" applyNumberFormat="1" applyFont="1" applyFill="1" applyBorder="1" applyAlignment="1">
      <alignment horizontal="right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top"/>
    </xf>
    <xf numFmtId="0" fontId="8" fillId="3" borderId="14" xfId="0" applyFont="1" applyFill="1" applyBorder="1" applyAlignment="1">
      <alignment horizontal="right" vertical="center" wrapText="1"/>
    </xf>
    <xf numFmtId="164" fontId="8" fillId="3" borderId="14" xfId="1" applyNumberFormat="1" applyFont="1" applyFill="1" applyBorder="1" applyAlignment="1">
      <alignment horizontal="right" vertical="center" wrapText="1"/>
    </xf>
    <xf numFmtId="0" fontId="10" fillId="0" borderId="4" xfId="2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164" fontId="9" fillId="3" borderId="4" xfId="0" applyNumberFormat="1" applyFont="1" applyFill="1" applyBorder="1" applyAlignment="1">
      <alignment horizontal="right"/>
    </xf>
    <xf numFmtId="0" fontId="7" fillId="4" borderId="25" xfId="2" applyFont="1" applyFill="1" applyBorder="1" applyAlignment="1">
      <alignment horizontal="center" vertical="top"/>
    </xf>
    <xf numFmtId="0" fontId="7" fillId="0" borderId="23" xfId="2" applyFont="1" applyFill="1" applyBorder="1" applyAlignment="1">
      <alignment horizontal="center" vertical="top"/>
    </xf>
    <xf numFmtId="0" fontId="8" fillId="3" borderId="14" xfId="0" applyFont="1" applyFill="1" applyBorder="1" applyAlignment="1">
      <alignment horizontal="right" vertical="top" wrapText="1"/>
    </xf>
    <xf numFmtId="3" fontId="8" fillId="3" borderId="14" xfId="0" applyNumberFormat="1" applyFont="1" applyFill="1" applyBorder="1" applyAlignment="1">
      <alignment horizontal="right" vertical="center" wrapText="1"/>
    </xf>
    <xf numFmtId="164" fontId="8" fillId="5" borderId="14" xfId="0" applyNumberFormat="1" applyFont="1" applyFill="1" applyBorder="1" applyAlignment="1">
      <alignment horizontal="right" vertical="center" wrapText="1"/>
    </xf>
    <xf numFmtId="0" fontId="7" fillId="0" borderId="3" xfId="2" applyFont="1" applyFill="1" applyBorder="1" applyAlignment="1">
      <alignment horizontal="center" vertical="top"/>
    </xf>
    <xf numFmtId="3" fontId="8" fillId="3" borderId="24" xfId="0" applyNumberFormat="1" applyFont="1" applyFill="1" applyBorder="1" applyAlignment="1">
      <alignment horizontal="right" vertical="center" wrapText="1"/>
    </xf>
    <xf numFmtId="3" fontId="8" fillId="3" borderId="13" xfId="0" applyNumberFormat="1" applyFont="1" applyFill="1" applyBorder="1" applyAlignment="1">
      <alignment horizontal="right" vertical="center" wrapText="1"/>
    </xf>
    <xf numFmtId="164" fontId="8" fillId="3" borderId="14" xfId="0" applyNumberFormat="1" applyFont="1" applyFill="1" applyBorder="1" applyAlignment="1">
      <alignment horizontal="right" vertical="center" wrapText="1"/>
    </xf>
    <xf numFmtId="3" fontId="8" fillId="3" borderId="24" xfId="0" applyNumberFormat="1" applyFont="1" applyFill="1" applyBorder="1" applyAlignment="1">
      <alignment horizontal="right" vertical="top" wrapText="1"/>
    </xf>
    <xf numFmtId="3" fontId="8" fillId="3" borderId="13" xfId="0" applyNumberFormat="1" applyFont="1" applyFill="1" applyBorder="1" applyAlignment="1">
      <alignment horizontal="right" vertical="top" wrapText="1"/>
    </xf>
    <xf numFmtId="164" fontId="8" fillId="3" borderId="4" xfId="0" applyNumberFormat="1" applyFont="1" applyFill="1" applyBorder="1" applyAlignment="1">
      <alignment horizontal="right" vertical="top" wrapText="1"/>
    </xf>
    <xf numFmtId="0" fontId="8" fillId="3" borderId="24" xfId="0" applyFont="1" applyFill="1" applyBorder="1" applyAlignment="1">
      <alignment horizontal="right" vertical="top" wrapText="1"/>
    </xf>
    <xf numFmtId="0" fontId="8" fillId="3" borderId="13" xfId="0" applyFont="1" applyFill="1" applyBorder="1" applyAlignment="1">
      <alignment horizontal="right" vertical="top" wrapText="1"/>
    </xf>
    <xf numFmtId="1" fontId="8" fillId="3" borderId="13" xfId="0" applyNumberFormat="1" applyFont="1" applyFill="1" applyBorder="1" applyAlignment="1">
      <alignment horizontal="right" vertical="top" wrapText="1"/>
    </xf>
    <xf numFmtId="1" fontId="8" fillId="3" borderId="24" xfId="0" applyNumberFormat="1" applyFont="1" applyFill="1" applyBorder="1" applyAlignment="1">
      <alignment horizontal="right" vertical="top" wrapText="1"/>
    </xf>
    <xf numFmtId="164" fontId="6" fillId="3" borderId="4" xfId="0" applyNumberFormat="1" applyFont="1" applyFill="1" applyBorder="1" applyAlignment="1">
      <alignment horizontal="right" vertical="center" wrapText="1"/>
    </xf>
    <xf numFmtId="0" fontId="7" fillId="7" borderId="7" xfId="2" applyFont="1" applyFill="1" applyBorder="1" applyAlignment="1">
      <alignment horizontal="center" vertical="top"/>
    </xf>
    <xf numFmtId="0" fontId="7" fillId="0" borderId="14" xfId="2" applyFont="1" applyFill="1" applyBorder="1" applyAlignment="1">
      <alignment horizontal="center" vertical="top"/>
    </xf>
    <xf numFmtId="0" fontId="13" fillId="0" borderId="14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166" fontId="5" fillId="0" borderId="14" xfId="0" applyNumberFormat="1" applyFont="1" applyBorder="1" applyAlignment="1">
      <alignment horizontal="center" vertical="top" wrapText="1"/>
    </xf>
    <xf numFmtId="166" fontId="5" fillId="3" borderId="14" xfId="0" applyNumberFormat="1" applyFont="1" applyFill="1" applyBorder="1" applyAlignment="1">
      <alignment horizontal="center" vertical="top" wrapText="1"/>
    </xf>
    <xf numFmtId="164" fontId="5" fillId="5" borderId="14" xfId="1" applyNumberFormat="1" applyFont="1" applyFill="1" applyBorder="1"/>
    <xf numFmtId="0" fontId="13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164" fontId="5" fillId="0" borderId="14" xfId="1" applyNumberFormat="1" applyFont="1" applyBorder="1" applyAlignment="1">
      <alignment vertical="top"/>
    </xf>
    <xf numFmtId="0" fontId="14" fillId="0" borderId="4" xfId="0" applyFont="1" applyBorder="1" applyAlignment="1">
      <alignment horizontal="center" vertical="top" wrapText="1"/>
    </xf>
    <xf numFmtId="164" fontId="5" fillId="3" borderId="4" xfId="1" applyNumberFormat="1" applyFont="1" applyFill="1" applyBorder="1" applyAlignment="1">
      <alignment horizontal="center" vertical="top" wrapText="1"/>
    </xf>
    <xf numFmtId="164" fontId="5" fillId="0" borderId="14" xfId="1" applyNumberFormat="1" applyFont="1" applyBorder="1"/>
    <xf numFmtId="0" fontId="1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164" fontId="5" fillId="3" borderId="4" xfId="1" applyNumberFormat="1" applyFont="1" applyFill="1" applyBorder="1" applyAlignment="1">
      <alignment horizontal="center" vertical="top"/>
    </xf>
    <xf numFmtId="164" fontId="5" fillId="5" borderId="14" xfId="1" applyNumberFormat="1" applyFont="1" applyFill="1" applyBorder="1" applyAlignment="1">
      <alignment vertical="top"/>
    </xf>
    <xf numFmtId="0" fontId="5" fillId="0" borderId="6" xfId="0" applyFont="1" applyBorder="1"/>
    <xf numFmtId="0" fontId="13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164" fontId="9" fillId="3" borderId="28" xfId="1" applyNumberFormat="1" applyFont="1" applyFill="1" applyBorder="1" applyAlignment="1">
      <alignment vertical="top"/>
    </xf>
    <xf numFmtId="0" fontId="13" fillId="3" borderId="14" xfId="0" applyFont="1" applyFill="1" applyBorder="1" applyAlignment="1">
      <alignment vertical="top" wrapText="1"/>
    </xf>
    <xf numFmtId="0" fontId="13" fillId="3" borderId="14" xfId="0" applyFont="1" applyFill="1" applyBorder="1" applyAlignment="1">
      <alignment horizontal="right" vertical="top" wrapText="1"/>
    </xf>
    <xf numFmtId="164" fontId="13" fillId="3" borderId="14" xfId="0" applyNumberFormat="1" applyFont="1" applyFill="1" applyBorder="1" applyAlignment="1">
      <alignment vertical="top" wrapText="1"/>
    </xf>
    <xf numFmtId="0" fontId="7" fillId="0" borderId="4" xfId="2" applyFont="1" applyFill="1" applyBorder="1" applyAlignment="1">
      <alignment horizontal="center" vertical="top"/>
    </xf>
    <xf numFmtId="0" fontId="13" fillId="3" borderId="4" xfId="0" applyFont="1" applyFill="1" applyBorder="1" applyAlignment="1">
      <alignment vertical="top" wrapText="1"/>
    </xf>
    <xf numFmtId="0" fontId="13" fillId="3" borderId="4" xfId="0" applyFont="1" applyFill="1" applyBorder="1" applyAlignment="1">
      <alignment horizontal="right" vertical="top" wrapText="1"/>
    </xf>
    <xf numFmtId="164" fontId="13" fillId="5" borderId="4" xfId="0" applyNumberFormat="1" applyFont="1" applyFill="1" applyBorder="1" applyAlignment="1">
      <alignment vertical="top" wrapText="1"/>
    </xf>
    <xf numFmtId="164" fontId="13" fillId="3" borderId="4" xfId="0" applyNumberFormat="1" applyFont="1" applyFill="1" applyBorder="1" applyAlignment="1">
      <alignment vertical="top" wrapText="1"/>
    </xf>
    <xf numFmtId="0" fontId="5" fillId="0" borderId="28" xfId="0" applyFont="1" applyBorder="1"/>
    <xf numFmtId="0" fontId="8" fillId="3" borderId="14" xfId="0" applyFont="1" applyFill="1" applyBorder="1" applyAlignment="1">
      <alignment horizontal="center" vertical="center" wrapText="1"/>
    </xf>
    <xf numFmtId="164" fontId="6" fillId="3" borderId="14" xfId="1" applyNumberFormat="1" applyFont="1" applyFill="1" applyBorder="1" applyAlignment="1">
      <alignment horizontal="right" vertical="center" wrapText="1"/>
    </xf>
    <xf numFmtId="0" fontId="5" fillId="0" borderId="7" xfId="0" applyFont="1" applyBorder="1"/>
    <xf numFmtId="0" fontId="7" fillId="4" borderId="9" xfId="2" applyFont="1" applyFill="1" applyBorder="1" applyAlignment="1">
      <alignment horizontal="center" vertical="top"/>
    </xf>
    <xf numFmtId="0" fontId="7" fillId="3" borderId="23" xfId="2" applyFont="1" applyFill="1" applyBorder="1" applyAlignment="1">
      <alignment horizontal="center" vertical="top"/>
    </xf>
    <xf numFmtId="0" fontId="5" fillId="3" borderId="32" xfId="0" applyFont="1" applyFill="1" applyBorder="1" applyAlignment="1">
      <alignment wrapText="1"/>
    </xf>
    <xf numFmtId="0" fontId="5" fillId="3" borderId="32" xfId="0" applyFont="1" applyFill="1" applyBorder="1" applyAlignment="1">
      <alignment horizontal="center" wrapText="1"/>
    </xf>
    <xf numFmtId="164" fontId="5" fillId="3" borderId="32" xfId="0" applyNumberFormat="1" applyFont="1" applyFill="1" applyBorder="1" applyAlignment="1">
      <alignment horizontal="right" vertical="top" wrapText="1"/>
    </xf>
    <xf numFmtId="164" fontId="5" fillId="3" borderId="21" xfId="0" applyNumberFormat="1" applyFont="1" applyFill="1" applyBorder="1" applyAlignment="1">
      <alignment horizontal="right" vertical="top" wrapText="1"/>
    </xf>
    <xf numFmtId="0" fontId="7" fillId="3" borderId="3" xfId="2" applyFont="1" applyFill="1" applyBorder="1" applyAlignment="1">
      <alignment horizontal="center" vertical="top"/>
    </xf>
    <xf numFmtId="0" fontId="5" fillId="3" borderId="15" xfId="0" applyFont="1" applyFill="1" applyBorder="1" applyAlignment="1">
      <alignment wrapText="1"/>
    </xf>
    <xf numFmtId="0" fontId="5" fillId="3" borderId="15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right" vertical="top" wrapText="1"/>
    </xf>
    <xf numFmtId="0" fontId="5" fillId="3" borderId="11" xfId="0" applyFont="1" applyFill="1" applyBorder="1" applyAlignment="1">
      <alignment horizontal="right" vertical="top" wrapText="1"/>
    </xf>
    <xf numFmtId="164" fontId="8" fillId="5" borderId="4" xfId="0" applyNumberFormat="1" applyFont="1" applyFill="1" applyBorder="1" applyAlignment="1">
      <alignment horizontal="right" vertical="top" wrapText="1"/>
    </xf>
    <xf numFmtId="164" fontId="5" fillId="3" borderId="15" xfId="0" applyNumberFormat="1" applyFont="1" applyFill="1" applyBorder="1" applyAlignment="1">
      <alignment horizontal="right" vertical="top" wrapText="1"/>
    </xf>
    <xf numFmtId="164" fontId="5" fillId="3" borderId="11" xfId="0" applyNumberFormat="1" applyFont="1" applyFill="1" applyBorder="1" applyAlignment="1">
      <alignment horizontal="right" vertical="top" wrapText="1"/>
    </xf>
    <xf numFmtId="164" fontId="10" fillId="3" borderId="4" xfId="0" applyNumberFormat="1" applyFont="1" applyFill="1" applyBorder="1" applyAlignment="1">
      <alignment horizontal="right" vertical="top" wrapText="1"/>
    </xf>
    <xf numFmtId="0" fontId="10" fillId="3" borderId="4" xfId="0" applyFont="1" applyFill="1" applyBorder="1" applyAlignment="1">
      <alignment horizontal="right" vertical="top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24" xfId="0" applyFont="1" applyFill="1" applyBorder="1" applyAlignment="1">
      <alignment horizontal="right" vertical="top" wrapText="1"/>
    </xf>
    <xf numFmtId="0" fontId="8" fillId="0" borderId="13" xfId="0" applyFont="1" applyFill="1" applyBorder="1" applyAlignment="1">
      <alignment horizontal="right" vertical="top" wrapText="1"/>
    </xf>
    <xf numFmtId="164" fontId="6" fillId="0" borderId="4" xfId="0" applyNumberFormat="1" applyFont="1" applyFill="1" applyBorder="1" applyAlignment="1">
      <alignment horizontal="right" vertical="top" wrapText="1"/>
    </xf>
    <xf numFmtId="0" fontId="7" fillId="6" borderId="33" xfId="2" applyFont="1" applyFill="1" applyBorder="1" applyAlignment="1">
      <alignment horizontal="center" vertical="top"/>
    </xf>
    <xf numFmtId="0" fontId="7" fillId="3" borderId="4" xfId="2" applyFont="1" applyFill="1" applyBorder="1" applyAlignment="1">
      <alignment horizontal="center" vertical="top"/>
    </xf>
    <xf numFmtId="0" fontId="5" fillId="3" borderId="28" xfId="0" applyFont="1" applyFill="1" applyBorder="1" applyAlignment="1">
      <alignment vertical="top" wrapText="1"/>
    </xf>
    <xf numFmtId="0" fontId="8" fillId="3" borderId="28" xfId="0" applyFont="1" applyFill="1" applyBorder="1" applyAlignment="1">
      <alignment horizontal="right" vertical="top" wrapText="1"/>
    </xf>
    <xf numFmtId="164" fontId="8" fillId="3" borderId="14" xfId="0" applyNumberFormat="1" applyFont="1" applyFill="1" applyBorder="1" applyAlignment="1">
      <alignment horizontal="right" vertical="top" wrapText="1"/>
    </xf>
    <xf numFmtId="0" fontId="7" fillId="3" borderId="18" xfId="2" applyFont="1" applyFill="1" applyBorder="1" applyAlignment="1">
      <alignment horizontal="center" vertical="top"/>
    </xf>
    <xf numFmtId="0" fontId="5" fillId="3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164" fontId="10" fillId="3" borderId="13" xfId="0" applyNumberFormat="1" applyFont="1" applyFill="1" applyBorder="1" applyAlignment="1">
      <alignment horizontal="right" vertical="top" wrapText="1"/>
    </xf>
    <xf numFmtId="0" fontId="8" fillId="3" borderId="4" xfId="0" applyFont="1" applyFill="1" applyBorder="1" applyAlignment="1">
      <alignment horizontal="right" vertical="top" wrapText="1"/>
    </xf>
    <xf numFmtId="164" fontId="8" fillId="3" borderId="13" xfId="0" applyNumberFormat="1" applyFont="1" applyFill="1" applyBorder="1" applyAlignment="1">
      <alignment horizontal="right" vertical="top" wrapText="1"/>
    </xf>
    <xf numFmtId="0" fontId="11" fillId="3" borderId="4" xfId="0" applyFont="1" applyFill="1" applyBorder="1" applyAlignment="1">
      <alignment vertical="top" wrapText="1"/>
    </xf>
    <xf numFmtId="0" fontId="7" fillId="3" borderId="6" xfId="2" applyFont="1" applyFill="1" applyBorder="1" applyAlignment="1">
      <alignment horizontal="center" vertical="top"/>
    </xf>
    <xf numFmtId="0" fontId="5" fillId="3" borderId="6" xfId="0" applyFont="1" applyFill="1" applyBorder="1" applyAlignment="1">
      <alignment vertical="top" wrapText="1"/>
    </xf>
    <xf numFmtId="0" fontId="17" fillId="3" borderId="4" xfId="0" applyFont="1" applyFill="1" applyBorder="1" applyAlignment="1">
      <alignment horizontal="right" vertical="top" wrapText="1"/>
    </xf>
    <xf numFmtId="164" fontId="8" fillId="3" borderId="22" xfId="0" applyNumberFormat="1" applyFont="1" applyFill="1" applyBorder="1" applyAlignment="1">
      <alignment horizontal="right" vertical="top" wrapText="1"/>
    </xf>
    <xf numFmtId="164" fontId="8" fillId="5" borderId="6" xfId="0" applyNumberFormat="1" applyFont="1" applyFill="1" applyBorder="1" applyAlignment="1">
      <alignment horizontal="right" vertical="top" wrapText="1"/>
    </xf>
    <xf numFmtId="0" fontId="9" fillId="3" borderId="6" xfId="2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righ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9" fillId="3" borderId="4" xfId="2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right" vertical="top" wrapText="1"/>
    </xf>
    <xf numFmtId="164" fontId="5" fillId="3" borderId="4" xfId="0" applyNumberFormat="1" applyFont="1" applyFill="1" applyBorder="1" applyAlignment="1">
      <alignment horizontal="right" vertical="top" wrapText="1"/>
    </xf>
    <xf numFmtId="164" fontId="9" fillId="3" borderId="4" xfId="0" applyNumberFormat="1" applyFont="1" applyFill="1" applyBorder="1" applyAlignment="1">
      <alignment horizontal="right" vertical="top" wrapText="1"/>
    </xf>
    <xf numFmtId="0" fontId="7" fillId="7" borderId="9" xfId="2" applyFont="1" applyFill="1" applyBorder="1" applyAlignment="1">
      <alignment horizontal="center" vertical="top"/>
    </xf>
    <xf numFmtId="0" fontId="10" fillId="0" borderId="4" xfId="2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164" fontId="5" fillId="5" borderId="4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top" wrapText="1"/>
    </xf>
    <xf numFmtId="0" fontId="8" fillId="0" borderId="14" xfId="0" applyFont="1" applyFill="1" applyBorder="1" applyAlignment="1">
      <alignment horizontal="right" vertical="top" wrapText="1"/>
    </xf>
    <xf numFmtId="0" fontId="7" fillId="4" borderId="34" xfId="2" applyFont="1" applyFill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vertical="top" wrapText="1"/>
    </xf>
    <xf numFmtId="167" fontId="5" fillId="0" borderId="4" xfId="0" applyNumberFormat="1" applyFont="1" applyBorder="1" applyAlignment="1">
      <alignment horizontal="right" vertical="center"/>
    </xf>
    <xf numFmtId="0" fontId="5" fillId="0" borderId="2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left" vertical="top"/>
    </xf>
    <xf numFmtId="0" fontId="5" fillId="0" borderId="13" xfId="0" applyFont="1" applyBorder="1" applyAlignment="1">
      <alignment horizontal="right" vertical="center"/>
    </xf>
    <xf numFmtId="0" fontId="5" fillId="0" borderId="35" xfId="0" applyFont="1" applyFill="1" applyBorder="1" applyAlignment="1">
      <alignment vertical="top" wrapText="1"/>
    </xf>
    <xf numFmtId="0" fontId="8" fillId="0" borderId="28" xfId="0" applyFont="1" applyFill="1" applyBorder="1" applyAlignment="1">
      <alignment horizontal="left" vertical="top" wrapText="1"/>
    </xf>
    <xf numFmtId="0" fontId="8" fillId="0" borderId="35" xfId="0" applyFont="1" applyFill="1" applyBorder="1" applyAlignment="1">
      <alignment horizontal="right" vertical="center" wrapText="1"/>
    </xf>
    <xf numFmtId="164" fontId="6" fillId="0" borderId="6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wrapText="1"/>
    </xf>
    <xf numFmtId="0" fontId="5" fillId="5" borderId="4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vertical="center"/>
    </xf>
    <xf numFmtId="0" fontId="5" fillId="0" borderId="4" xfId="0" applyNumberFormat="1" applyFont="1" applyFill="1" applyBorder="1" applyAlignment="1">
      <alignment horizontal="right" vertical="center"/>
    </xf>
    <xf numFmtId="164" fontId="19" fillId="0" borderId="4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/>
    </xf>
    <xf numFmtId="0" fontId="7" fillId="4" borderId="38" xfId="2" applyFont="1" applyFill="1" applyBorder="1" applyAlignment="1">
      <alignment horizontal="center" vertical="top"/>
    </xf>
    <xf numFmtId="0" fontId="20" fillId="3" borderId="1" xfId="2" applyFont="1" applyFill="1" applyBorder="1" applyAlignment="1">
      <alignment horizontal="center" vertical="top"/>
    </xf>
    <xf numFmtId="0" fontId="21" fillId="3" borderId="3" xfId="0" applyFont="1" applyFill="1" applyBorder="1"/>
    <xf numFmtId="0" fontId="10" fillId="3" borderId="4" xfId="0" applyFont="1" applyFill="1" applyBorder="1"/>
    <xf numFmtId="164" fontId="5" fillId="3" borderId="4" xfId="0" applyNumberFormat="1" applyFont="1" applyFill="1" applyBorder="1"/>
    <xf numFmtId="0" fontId="7" fillId="3" borderId="28" xfId="2" applyFont="1" applyFill="1" applyBorder="1" applyAlignment="1">
      <alignment horizontal="center" vertical="top"/>
    </xf>
    <xf numFmtId="0" fontId="8" fillId="3" borderId="28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right" vertical="center" wrapText="1"/>
    </xf>
    <xf numFmtId="164" fontId="6" fillId="3" borderId="6" xfId="0" applyNumberFormat="1" applyFont="1" applyFill="1" applyBorder="1" applyAlignment="1">
      <alignment horizontal="right" vertical="center" wrapText="1"/>
    </xf>
    <xf numFmtId="0" fontId="9" fillId="4" borderId="34" xfId="0" applyFont="1" applyFill="1" applyBorder="1"/>
    <xf numFmtId="0" fontId="9" fillId="3" borderId="18" xfId="0" applyFont="1" applyFill="1" applyBorder="1"/>
    <xf numFmtId="0" fontId="5" fillId="3" borderId="14" xfId="0" applyFont="1" applyFill="1" applyBorder="1"/>
    <xf numFmtId="0" fontId="5" fillId="3" borderId="24" xfId="0" applyFont="1" applyFill="1" applyBorder="1" applyAlignment="1">
      <alignment horizontal="right"/>
    </xf>
    <xf numFmtId="164" fontId="5" fillId="3" borderId="14" xfId="0" applyNumberFormat="1" applyFont="1" applyFill="1" applyBorder="1"/>
    <xf numFmtId="0" fontId="9" fillId="3" borderId="13" xfId="0" applyFont="1" applyFill="1" applyBorder="1" applyAlignment="1">
      <alignment horizontal="right"/>
    </xf>
    <xf numFmtId="0" fontId="5" fillId="3" borderId="4" xfId="0" applyFont="1" applyFill="1" applyBorder="1" applyAlignment="1">
      <alignment wrapText="1"/>
    </xf>
    <xf numFmtId="0" fontId="5" fillId="3" borderId="13" xfId="0" applyFont="1" applyFill="1" applyBorder="1" applyAlignment="1">
      <alignment horizontal="right"/>
    </xf>
    <xf numFmtId="0" fontId="5" fillId="3" borderId="37" xfId="0" applyFont="1" applyFill="1" applyBorder="1"/>
    <xf numFmtId="164" fontId="5" fillId="5" borderId="18" xfId="0" applyNumberFormat="1" applyFont="1" applyFill="1" applyBorder="1"/>
    <xf numFmtId="164" fontId="10" fillId="3" borderId="18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left" vertical="top" wrapText="1"/>
    </xf>
    <xf numFmtId="0" fontId="5" fillId="3" borderId="40" xfId="0" applyFont="1" applyFill="1" applyBorder="1"/>
    <xf numFmtId="1" fontId="5" fillId="3" borderId="4" xfId="0" applyNumberFormat="1" applyFont="1" applyFill="1" applyBorder="1"/>
    <xf numFmtId="164" fontId="5" fillId="3" borderId="41" xfId="0" applyNumberFormat="1" applyFont="1" applyFill="1" applyBorder="1"/>
    <xf numFmtId="0" fontId="5" fillId="3" borderId="14" xfId="0" applyFont="1" applyFill="1" applyBorder="1" applyAlignment="1">
      <alignment vertical="top" wrapText="1"/>
    </xf>
    <xf numFmtId="0" fontId="8" fillId="3" borderId="4" xfId="0" applyFont="1" applyFill="1" applyBorder="1" applyAlignment="1">
      <alignment horizontal="left" vertical="top" wrapText="1"/>
    </xf>
    <xf numFmtId="164" fontId="7" fillId="3" borderId="4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right" vertical="center" wrapText="1"/>
    </xf>
    <xf numFmtId="164" fontId="7" fillId="3" borderId="0" xfId="0" applyNumberFormat="1" applyFont="1" applyFill="1" applyBorder="1" applyAlignment="1">
      <alignment horizontal="right" vertical="center" wrapText="1"/>
    </xf>
    <xf numFmtId="49" fontId="7" fillId="0" borderId="42" xfId="2" applyNumberFormat="1" applyFont="1" applyFill="1" applyBorder="1" applyAlignment="1">
      <alignment horizontal="center" vertical="top"/>
    </xf>
    <xf numFmtId="0" fontId="13" fillId="0" borderId="14" xfId="0" applyFont="1" applyBorder="1"/>
    <xf numFmtId="0" fontId="13" fillId="0" borderId="4" xfId="0" applyFont="1" applyBorder="1"/>
    <xf numFmtId="0" fontId="5" fillId="0" borderId="4" xfId="0" applyFont="1" applyBorder="1" applyAlignment="1">
      <alignment horizontal="left" vertical="center" wrapText="1"/>
    </xf>
    <xf numFmtId="0" fontId="8" fillId="0" borderId="24" xfId="0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22" fillId="0" borderId="18" xfId="0" applyFont="1" applyFill="1" applyBorder="1" applyAlignment="1">
      <alignment vertical="top" wrapText="1"/>
    </xf>
    <xf numFmtId="0" fontId="5" fillId="0" borderId="4" xfId="0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/>
    </xf>
    <xf numFmtId="0" fontId="5" fillId="0" borderId="4" xfId="0" applyFont="1" applyFill="1" applyBorder="1"/>
    <xf numFmtId="164" fontId="9" fillId="0" borderId="4" xfId="0" applyNumberFormat="1" applyFont="1" applyFill="1" applyBorder="1"/>
    <xf numFmtId="0" fontId="23" fillId="0" borderId="18" xfId="0" applyFont="1" applyFill="1" applyBorder="1" applyAlignment="1">
      <alignment vertical="top" wrapText="1"/>
    </xf>
    <xf numFmtId="0" fontId="5" fillId="0" borderId="4" xfId="0" applyFont="1" applyBorder="1" applyAlignment="1">
      <alignment vertical="top"/>
    </xf>
    <xf numFmtId="0" fontId="13" fillId="0" borderId="0" xfId="0" applyFont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4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top"/>
    </xf>
    <xf numFmtId="164" fontId="5" fillId="3" borderId="4" xfId="0" applyNumberFormat="1" applyFont="1" applyFill="1" applyBorder="1" applyAlignment="1">
      <alignment horizontal="right" vertical="top"/>
    </xf>
    <xf numFmtId="0" fontId="9" fillId="0" borderId="4" xfId="0" applyFont="1" applyFill="1" applyBorder="1"/>
    <xf numFmtId="0" fontId="7" fillId="6" borderId="25" xfId="2" applyFont="1" applyFill="1" applyBorder="1" applyAlignment="1">
      <alignment horizontal="center" vertical="top"/>
    </xf>
    <xf numFmtId="0" fontId="7" fillId="0" borderId="17" xfId="2" applyFont="1" applyFill="1" applyBorder="1" applyAlignment="1">
      <alignment horizontal="center" vertical="top"/>
    </xf>
    <xf numFmtId="49" fontId="5" fillId="3" borderId="14" xfId="0" applyNumberFormat="1" applyFont="1" applyFill="1" applyBorder="1" applyAlignment="1">
      <alignment horizontal="left" vertical="top" wrapText="1"/>
    </xf>
    <xf numFmtId="0" fontId="8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right" vertical="center"/>
    </xf>
    <xf numFmtId="164" fontId="8" fillId="5" borderId="14" xfId="1" applyNumberFormat="1" applyFont="1" applyFill="1" applyBorder="1" applyAlignment="1">
      <alignment horizontal="right" vertical="center" wrapText="1"/>
    </xf>
    <xf numFmtId="0" fontId="7" fillId="0" borderId="18" xfId="2" applyFont="1" applyFill="1" applyBorder="1" applyAlignment="1">
      <alignment horizontal="center" vertical="top"/>
    </xf>
    <xf numFmtId="0" fontId="8" fillId="3" borderId="1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/>
    </xf>
    <xf numFmtId="0" fontId="17" fillId="3" borderId="4" xfId="0" applyFont="1" applyFill="1" applyBorder="1" applyAlignment="1">
      <alignment horizontal="right" vertical="center" wrapText="1"/>
    </xf>
    <xf numFmtId="0" fontId="7" fillId="0" borderId="44" xfId="2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left" vertical="top" wrapText="1"/>
    </xf>
    <xf numFmtId="0" fontId="8" fillId="3" borderId="28" xfId="0" applyFont="1" applyFill="1" applyBorder="1" applyAlignment="1">
      <alignment horizontal="right" vertical="center" wrapText="1"/>
    </xf>
    <xf numFmtId="164" fontId="6" fillId="3" borderId="28" xfId="0" applyNumberFormat="1" applyFont="1" applyFill="1" applyBorder="1" applyAlignment="1">
      <alignment horizontal="right" vertical="center" wrapText="1"/>
    </xf>
    <xf numFmtId="164" fontId="8" fillId="3" borderId="24" xfId="0" applyNumberFormat="1" applyFont="1" applyFill="1" applyBorder="1" applyAlignment="1">
      <alignment horizontal="right" vertical="center" wrapText="1"/>
    </xf>
    <xf numFmtId="164" fontId="8" fillId="3" borderId="13" xfId="0" applyNumberFormat="1" applyFont="1" applyFill="1" applyBorder="1" applyAlignment="1">
      <alignment horizontal="right" vertical="center" wrapText="1"/>
    </xf>
    <xf numFmtId="0" fontId="7" fillId="4" borderId="9" xfId="2" applyFont="1" applyFill="1" applyBorder="1" applyAlignment="1">
      <alignment horizontal="center"/>
    </xf>
    <xf numFmtId="1" fontId="8" fillId="3" borderId="4" xfId="0" applyNumberFormat="1" applyFont="1" applyFill="1" applyBorder="1" applyAlignment="1">
      <alignment horizontal="right" vertical="center" wrapText="1"/>
    </xf>
    <xf numFmtId="1" fontId="5" fillId="3" borderId="4" xfId="0" applyNumberFormat="1" applyFont="1" applyFill="1" applyBorder="1" applyAlignment="1">
      <alignment horizontal="right"/>
    </xf>
    <xf numFmtId="0" fontId="17" fillId="3" borderId="14" xfId="0" applyFont="1" applyFill="1" applyBorder="1" applyAlignment="1">
      <alignment horizontal="right" vertical="center" wrapText="1"/>
    </xf>
    <xf numFmtId="164" fontId="6" fillId="0" borderId="4" xfId="1" applyNumberFormat="1" applyFont="1" applyFill="1" applyBorder="1" applyAlignment="1">
      <alignment horizontal="right" vertical="center" wrapText="1"/>
    </xf>
    <xf numFmtId="164" fontId="8" fillId="3" borderId="24" xfId="0" applyNumberFormat="1" applyFont="1" applyFill="1" applyBorder="1" applyAlignment="1">
      <alignment horizontal="right" vertical="top" wrapText="1"/>
    </xf>
    <xf numFmtId="0" fontId="7" fillId="3" borderId="5" xfId="2" applyFont="1" applyFill="1" applyBorder="1" applyAlignment="1">
      <alignment horizontal="center" vertical="top"/>
    </xf>
    <xf numFmtId="164" fontId="8" fillId="3" borderId="35" xfId="0" applyNumberFormat="1" applyFont="1" applyFill="1" applyBorder="1" applyAlignment="1">
      <alignment horizontal="right" vertical="center" wrapText="1"/>
    </xf>
    <xf numFmtId="164" fontId="8" fillId="3" borderId="22" xfId="0" applyNumberFormat="1" applyFont="1" applyFill="1" applyBorder="1" applyAlignment="1">
      <alignment horizontal="right" vertical="center" wrapText="1"/>
    </xf>
    <xf numFmtId="164" fontId="8" fillId="3" borderId="6" xfId="0" applyNumberFormat="1" applyFont="1" applyFill="1" applyBorder="1" applyAlignment="1">
      <alignment horizontal="right" vertical="center" wrapText="1"/>
    </xf>
    <xf numFmtId="164" fontId="9" fillId="3" borderId="6" xfId="0" applyNumberFormat="1" applyFont="1" applyFill="1" applyBorder="1"/>
    <xf numFmtId="0" fontId="7" fillId="3" borderId="42" xfId="2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right" vertical="center" wrapText="1"/>
    </xf>
    <xf numFmtId="0" fontId="7" fillId="3" borderId="45" xfId="2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right" vertical="center" wrapText="1"/>
    </xf>
    <xf numFmtId="0" fontId="8" fillId="3" borderId="35" xfId="0" applyFont="1" applyFill="1" applyBorder="1" applyAlignment="1">
      <alignment horizontal="right" vertical="center" wrapText="1"/>
    </xf>
    <xf numFmtId="164" fontId="6" fillId="3" borderId="4" xfId="1" applyNumberFormat="1" applyFont="1" applyFill="1" applyBorder="1" applyAlignment="1">
      <alignment horizontal="right"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/>
    </xf>
    <xf numFmtId="0" fontId="9" fillId="4" borderId="27" xfId="0" applyFont="1" applyFill="1" applyBorder="1" applyAlignment="1">
      <alignment vertical="center"/>
    </xf>
    <xf numFmtId="0" fontId="7" fillId="3" borderId="14" xfId="2" applyFont="1" applyFill="1" applyBorder="1" applyAlignment="1">
      <alignment horizontal="center" vertical="top"/>
    </xf>
    <xf numFmtId="164" fontId="5" fillId="3" borderId="14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top" wrapText="1"/>
    </xf>
    <xf numFmtId="164" fontId="5" fillId="3" borderId="6" xfId="0" applyNumberFormat="1" applyFont="1" applyFill="1" applyBorder="1" applyAlignment="1">
      <alignment horizontal="right" vertical="center" wrapText="1"/>
    </xf>
    <xf numFmtId="0" fontId="7" fillId="0" borderId="43" xfId="2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left"/>
    </xf>
    <xf numFmtId="0" fontId="9" fillId="0" borderId="14" xfId="0" applyFont="1" applyFill="1" applyBorder="1"/>
    <xf numFmtId="0" fontId="5" fillId="3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right"/>
    </xf>
    <xf numFmtId="164" fontId="5" fillId="3" borderId="4" xfId="0" applyNumberFormat="1" applyFont="1" applyFill="1" applyBorder="1" applyAlignment="1">
      <alignment horizontal="right"/>
    </xf>
    <xf numFmtId="0" fontId="7" fillId="0" borderId="40" xfId="2" applyFont="1" applyFill="1" applyBorder="1" applyAlignment="1">
      <alignment horizontal="center" vertical="top"/>
    </xf>
    <xf numFmtId="49" fontId="5" fillId="3" borderId="4" xfId="0" applyNumberFormat="1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49" fontId="5" fillId="3" borderId="4" xfId="0" applyNumberFormat="1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left" wrapText="1"/>
    </xf>
    <xf numFmtId="49" fontId="5" fillId="0" borderId="4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top" wrapText="1"/>
    </xf>
    <xf numFmtId="0" fontId="7" fillId="0" borderId="46" xfId="2" applyFont="1" applyFill="1" applyBorder="1" applyAlignment="1">
      <alignment horizontal="center" vertical="top"/>
    </xf>
    <xf numFmtId="0" fontId="5" fillId="0" borderId="47" xfId="0" applyFont="1" applyFill="1" applyBorder="1" applyAlignment="1">
      <alignment vertical="top" wrapText="1"/>
    </xf>
    <xf numFmtId="0" fontId="8" fillId="0" borderId="47" xfId="0" applyFont="1" applyFill="1" applyBorder="1" applyAlignment="1">
      <alignment horizontal="left" vertical="top" wrapText="1"/>
    </xf>
    <xf numFmtId="0" fontId="8" fillId="0" borderId="48" xfId="0" applyFont="1" applyFill="1" applyBorder="1" applyAlignment="1">
      <alignment horizontal="right" vertical="center" wrapText="1"/>
    </xf>
    <xf numFmtId="164" fontId="6" fillId="0" borderId="47" xfId="0" applyNumberFormat="1" applyFont="1" applyFill="1" applyBorder="1" applyAlignment="1">
      <alignment horizontal="right" vertical="center" wrapText="1"/>
    </xf>
    <xf numFmtId="0" fontId="7" fillId="0" borderId="4" xfId="0" applyFont="1" applyFill="1" applyBorder="1"/>
    <xf numFmtId="0" fontId="9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justify" vertical="center"/>
    </xf>
    <xf numFmtId="0" fontId="11" fillId="0" borderId="0" xfId="0" applyFont="1" applyFill="1"/>
    <xf numFmtId="0" fontId="6" fillId="4" borderId="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horizontal="left" vertical="top" wrapText="1"/>
    </xf>
    <xf numFmtId="0" fontId="6" fillId="4" borderId="20" xfId="0" applyFont="1" applyFill="1" applyBorder="1" applyAlignment="1">
      <alignment horizontal="left" vertical="top" wrapText="1"/>
    </xf>
    <xf numFmtId="0" fontId="6" fillId="4" borderId="21" xfId="0" applyFont="1" applyFill="1" applyBorder="1" applyAlignment="1">
      <alignment horizontal="left" vertical="top" wrapText="1"/>
    </xf>
    <xf numFmtId="0" fontId="9" fillId="0" borderId="25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4" borderId="20" xfId="0" applyFont="1" applyFill="1" applyBorder="1" applyAlignment="1">
      <alignment vertical="top" wrapText="1"/>
    </xf>
    <xf numFmtId="0" fontId="9" fillId="4" borderId="21" xfId="0" applyFont="1" applyFill="1" applyBorder="1" applyAlignment="1">
      <alignment vertical="top" wrapText="1"/>
    </xf>
    <xf numFmtId="0" fontId="6" fillId="6" borderId="8" xfId="0" applyFont="1" applyFill="1" applyBorder="1" applyAlignment="1">
      <alignment horizontal="left" vertical="top" wrapText="1"/>
    </xf>
    <xf numFmtId="0" fontId="6" fillId="6" borderId="27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center" vertical="top"/>
    </xf>
    <xf numFmtId="0" fontId="6" fillId="0" borderId="20" xfId="0" applyFont="1" applyFill="1" applyBorder="1" applyAlignment="1">
      <alignment horizontal="center" vertical="top"/>
    </xf>
    <xf numFmtId="0" fontId="6" fillId="0" borderId="26" xfId="0" applyFont="1" applyFill="1" applyBorder="1" applyAlignment="1">
      <alignment horizontal="center" vertical="top"/>
    </xf>
    <xf numFmtId="0" fontId="9" fillId="4" borderId="8" xfId="0" applyFont="1" applyFill="1" applyBorder="1"/>
    <xf numFmtId="0" fontId="9" fillId="4" borderId="27" xfId="0" applyFont="1" applyFill="1" applyBorder="1"/>
    <xf numFmtId="0" fontId="6" fillId="7" borderId="19" xfId="0" applyFont="1" applyFill="1" applyBorder="1" applyAlignment="1">
      <alignment vertical="top" wrapText="1"/>
    </xf>
    <xf numFmtId="0" fontId="5" fillId="7" borderId="20" xfId="0" applyFont="1" applyFill="1" applyBorder="1"/>
    <xf numFmtId="0" fontId="5" fillId="7" borderId="21" xfId="0" applyFont="1" applyFill="1" applyBorder="1"/>
    <xf numFmtId="0" fontId="16" fillId="4" borderId="19" xfId="0" applyFont="1" applyFill="1" applyBorder="1" applyAlignment="1">
      <alignment vertical="top" wrapText="1"/>
    </xf>
    <xf numFmtId="0" fontId="16" fillId="4" borderId="20" xfId="0" applyFont="1" applyFill="1" applyBorder="1" applyAlignment="1">
      <alignment vertical="top" wrapText="1"/>
    </xf>
    <xf numFmtId="0" fontId="16" fillId="4" borderId="21" xfId="0" applyFont="1" applyFill="1" applyBorder="1" applyAlignment="1">
      <alignment vertical="top" wrapText="1"/>
    </xf>
    <xf numFmtId="0" fontId="9" fillId="0" borderId="10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left" vertical="top" wrapText="1"/>
    </xf>
    <xf numFmtId="0" fontId="6" fillId="4" borderId="30" xfId="0" applyFont="1" applyFill="1" applyBorder="1" applyAlignment="1">
      <alignment horizontal="left" vertical="top" wrapText="1"/>
    </xf>
    <xf numFmtId="0" fontId="6" fillId="4" borderId="31" xfId="0" applyFont="1" applyFill="1" applyBorder="1" applyAlignment="1">
      <alignment horizontal="left" vertical="top" wrapText="1"/>
    </xf>
    <xf numFmtId="0" fontId="5" fillId="6" borderId="8" xfId="0" applyFont="1" applyFill="1" applyBorder="1"/>
    <xf numFmtId="0" fontId="6" fillId="7" borderId="29" xfId="0" applyFont="1" applyFill="1" applyBorder="1" applyAlignment="1">
      <alignment horizontal="left" vertical="top" wrapText="1"/>
    </xf>
    <xf numFmtId="0" fontId="6" fillId="7" borderId="30" xfId="0" applyFont="1" applyFill="1" applyBorder="1" applyAlignment="1">
      <alignment horizontal="left" vertical="top" wrapText="1"/>
    </xf>
    <xf numFmtId="0" fontId="6" fillId="7" borderId="11" xfId="0" applyFont="1" applyFill="1" applyBorder="1" applyAlignment="1">
      <alignment horizontal="left" vertical="top" wrapText="1"/>
    </xf>
    <xf numFmtId="0" fontId="6" fillId="4" borderId="26" xfId="0" applyFont="1" applyFill="1" applyBorder="1" applyAlignment="1">
      <alignment horizontal="left" vertical="top" wrapText="1"/>
    </xf>
    <xf numFmtId="0" fontId="6" fillId="6" borderId="7" xfId="0" applyFont="1" applyFill="1" applyBorder="1" applyAlignment="1">
      <alignment horizontal="left" vertical="top" wrapText="1"/>
    </xf>
    <xf numFmtId="0" fontId="18" fillId="0" borderId="36" xfId="0" applyFont="1" applyFill="1" applyBorder="1" applyAlignment="1">
      <alignment vertical="top" wrapText="1"/>
    </xf>
    <xf numFmtId="0" fontId="18" fillId="0" borderId="18" xfId="0" applyFont="1" applyBorder="1" applyAlignment="1">
      <alignment vertical="top" wrapText="1"/>
    </xf>
    <xf numFmtId="0" fontId="18" fillId="0" borderId="37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39" xfId="0" applyFont="1" applyFill="1" applyBorder="1" applyAlignment="1">
      <alignment horizontal="left" vertical="top" wrapText="1"/>
    </xf>
    <xf numFmtId="0" fontId="9" fillId="4" borderId="19" xfId="0" applyFont="1" applyFill="1" applyBorder="1"/>
    <xf numFmtId="0" fontId="9" fillId="4" borderId="20" xfId="0" applyFont="1" applyFill="1" applyBorder="1"/>
    <xf numFmtId="0" fontId="9" fillId="4" borderId="21" xfId="0" applyFont="1" applyFill="1" applyBorder="1"/>
    <xf numFmtId="0" fontId="6" fillId="4" borderId="25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37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22" fillId="0" borderId="18" xfId="0" applyFont="1" applyFill="1" applyBorder="1" applyAlignment="1">
      <alignment vertical="justify" wrapText="1"/>
    </xf>
    <xf numFmtId="0" fontId="22" fillId="0" borderId="37" xfId="0" applyFont="1" applyFill="1" applyBorder="1" applyAlignment="1">
      <alignment vertical="justify" wrapText="1"/>
    </xf>
    <xf numFmtId="0" fontId="22" fillId="0" borderId="13" xfId="0" applyFont="1" applyFill="1" applyBorder="1" applyAlignment="1">
      <alignment vertical="justify" wrapText="1"/>
    </xf>
    <xf numFmtId="0" fontId="6" fillId="0" borderId="18" xfId="0" applyFont="1" applyFill="1" applyBorder="1" applyAlignment="1">
      <alignment vertical="top" wrapText="1"/>
    </xf>
    <xf numFmtId="0" fontId="9" fillId="0" borderId="4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right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0" fontId="9" fillId="4" borderId="7" xfId="0" applyFont="1" applyFill="1" applyBorder="1"/>
    <xf numFmtId="0" fontId="11" fillId="0" borderId="0" xfId="0" applyFont="1" applyFill="1" applyAlignment="1">
      <alignment horizontal="center"/>
    </xf>
    <xf numFmtId="0" fontId="6" fillId="4" borderId="27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4" borderId="10" xfId="0" applyFont="1" applyFill="1" applyBorder="1" applyAlignment="1">
      <alignment wrapText="1"/>
    </xf>
    <xf numFmtId="0" fontId="7" fillId="3" borderId="5" xfId="2" applyFont="1" applyFill="1" applyBorder="1" applyAlignment="1">
      <alignment horizontal="center" vertical="top"/>
    </xf>
    <xf numFmtId="0" fontId="7" fillId="3" borderId="23" xfId="2" applyFont="1" applyFill="1" applyBorder="1" applyAlignment="1">
      <alignment horizontal="center" vertical="top"/>
    </xf>
    <xf numFmtId="0" fontId="5" fillId="3" borderId="4" xfId="0" applyFont="1" applyFill="1" applyBorder="1" applyAlignment="1">
      <alignment vertical="center" wrapText="1"/>
    </xf>
  </cellXfs>
  <cellStyles count="3">
    <cellStyle name="Обычный" xfId="0" builtinId="0"/>
    <cellStyle name="Процентный" xfId="1" builtinId="5"/>
    <cellStyle name="Хороший" xfId="2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110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10144125" y="3711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198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10144125" y="64322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175494" cy="264560"/>
    <xdr:sp macro="" textlink="">
      <xdr:nvSpPr>
        <xdr:cNvPr id="28" name="TextBox 27"/>
        <xdr:cNvSpPr txBox="1"/>
      </xdr:nvSpPr>
      <xdr:spPr>
        <a:xfrm>
          <a:off x="10144125" y="45529500"/>
          <a:ext cx="1754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133</xdr:row>
      <xdr:rowOff>0</xdr:rowOff>
    </xdr:from>
    <xdr:ext cx="175494" cy="264560"/>
    <xdr:sp macro="" textlink="">
      <xdr:nvSpPr>
        <xdr:cNvPr id="29" name="TextBox 28"/>
        <xdr:cNvSpPr txBox="1"/>
      </xdr:nvSpPr>
      <xdr:spPr>
        <a:xfrm>
          <a:off x="10915650" y="45529500"/>
          <a:ext cx="1754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110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10144125" y="3711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198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10144125" y="64322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175494" cy="264560"/>
    <xdr:sp macro="" textlink="">
      <xdr:nvSpPr>
        <xdr:cNvPr id="32" name="TextBox 31"/>
        <xdr:cNvSpPr txBox="1"/>
      </xdr:nvSpPr>
      <xdr:spPr>
        <a:xfrm>
          <a:off x="10144125" y="45529500"/>
          <a:ext cx="1754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133</xdr:row>
      <xdr:rowOff>0</xdr:rowOff>
    </xdr:from>
    <xdr:ext cx="175494" cy="264560"/>
    <xdr:sp macro="" textlink="">
      <xdr:nvSpPr>
        <xdr:cNvPr id="33" name="TextBox 32"/>
        <xdr:cNvSpPr txBox="1"/>
      </xdr:nvSpPr>
      <xdr:spPr>
        <a:xfrm>
          <a:off x="10915650" y="45529500"/>
          <a:ext cx="1754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111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10144125" y="3735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199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10144125" y="6453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0</xdr:colOff>
      <xdr:row>134</xdr:row>
      <xdr:rowOff>0</xdr:rowOff>
    </xdr:from>
    <xdr:ext cx="175494" cy="264560"/>
    <xdr:sp macro="" textlink="">
      <xdr:nvSpPr>
        <xdr:cNvPr id="36" name="TextBox 35"/>
        <xdr:cNvSpPr txBox="1"/>
      </xdr:nvSpPr>
      <xdr:spPr>
        <a:xfrm>
          <a:off x="10144125" y="45748575"/>
          <a:ext cx="1754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134</xdr:row>
      <xdr:rowOff>0</xdr:rowOff>
    </xdr:from>
    <xdr:ext cx="175494" cy="264560"/>
    <xdr:sp macro="" textlink="">
      <xdr:nvSpPr>
        <xdr:cNvPr id="37" name="TextBox 36"/>
        <xdr:cNvSpPr txBox="1"/>
      </xdr:nvSpPr>
      <xdr:spPr>
        <a:xfrm>
          <a:off x="10915650" y="45748575"/>
          <a:ext cx="1754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83"/>
  <sheetViews>
    <sheetView tabSelected="1" view="pageBreakPreview" topLeftCell="A259" zoomScale="85" zoomScaleNormal="100" zoomScaleSheetLayoutView="85" workbookViewId="0">
      <selection activeCell="D11" sqref="D11"/>
    </sheetView>
  </sheetViews>
  <sheetFormatPr defaultRowHeight="16.5"/>
  <cols>
    <col min="1" max="1" width="7" style="1" customWidth="1"/>
    <col min="2" max="2" width="124" style="2" customWidth="1"/>
    <col min="3" max="3" width="10.42578125" style="3" customWidth="1"/>
    <col min="4" max="4" width="10.7109375" style="3" customWidth="1"/>
    <col min="5" max="5" width="11.5703125" style="3" customWidth="1"/>
    <col min="6" max="6" width="11.140625" style="3" customWidth="1"/>
    <col min="7" max="7" width="12.140625" style="3" customWidth="1"/>
    <col min="8" max="16384" width="9.140625" style="3"/>
  </cols>
  <sheetData>
    <row r="2" spans="1:7" ht="17.25" thickBot="1">
      <c r="E2" s="342" t="s">
        <v>303</v>
      </c>
      <c r="F2" s="342"/>
      <c r="G2" s="342"/>
    </row>
    <row r="3" spans="1:7">
      <c r="A3" s="343" t="s">
        <v>0</v>
      </c>
      <c r="B3" s="344"/>
      <c r="C3" s="344"/>
      <c r="D3" s="344"/>
      <c r="E3" s="344"/>
      <c r="F3" s="344"/>
      <c r="G3" s="344"/>
    </row>
    <row r="4" spans="1:7">
      <c r="A4" s="345"/>
      <c r="B4" s="346"/>
      <c r="C4" s="346"/>
      <c r="D4" s="346"/>
      <c r="E4" s="346"/>
      <c r="F4" s="346"/>
      <c r="G4" s="346"/>
    </row>
    <row r="5" spans="1:7" ht="15" customHeight="1">
      <c r="A5" s="347" t="s">
        <v>1</v>
      </c>
      <c r="B5" s="349" t="s">
        <v>2</v>
      </c>
      <c r="C5" s="349" t="s">
        <v>3</v>
      </c>
      <c r="D5" s="349" t="s">
        <v>4</v>
      </c>
      <c r="E5" s="349" t="s">
        <v>5</v>
      </c>
      <c r="F5" s="349"/>
      <c r="G5" s="349"/>
    </row>
    <row r="6" spans="1:7" ht="48.75" customHeight="1" thickBot="1">
      <c r="A6" s="348"/>
      <c r="B6" s="350"/>
      <c r="C6" s="350"/>
      <c r="D6" s="350"/>
      <c r="E6" s="4" t="s">
        <v>6</v>
      </c>
      <c r="F6" s="4" t="s">
        <v>7</v>
      </c>
      <c r="G6" s="4" t="s">
        <v>8</v>
      </c>
    </row>
    <row r="7" spans="1:7" ht="17.25" customHeight="1" thickBot="1">
      <c r="A7" s="351" t="s">
        <v>9</v>
      </c>
      <c r="B7" s="352"/>
      <c r="C7" s="352"/>
      <c r="D7" s="352"/>
      <c r="E7" s="352"/>
      <c r="F7" s="352"/>
      <c r="G7" s="352"/>
    </row>
    <row r="8" spans="1:7" ht="16.5" customHeight="1" thickBot="1">
      <c r="A8" s="5">
        <v>1</v>
      </c>
      <c r="B8" s="353" t="s">
        <v>10</v>
      </c>
      <c r="C8" s="353"/>
      <c r="D8" s="353"/>
      <c r="E8" s="353"/>
      <c r="F8" s="353"/>
      <c r="G8" s="353"/>
    </row>
    <row r="9" spans="1:7" ht="31.5" customHeight="1" thickBot="1">
      <c r="A9" s="6"/>
      <c r="B9" s="7" t="s">
        <v>11</v>
      </c>
      <c r="C9" s="8" t="s">
        <v>12</v>
      </c>
      <c r="D9" s="9">
        <v>91</v>
      </c>
      <c r="E9" s="9">
        <v>94.6</v>
      </c>
      <c r="F9" s="9">
        <v>94.6</v>
      </c>
      <c r="G9" s="10">
        <f>F9/E9%</f>
        <v>100</v>
      </c>
    </row>
    <row r="10" spans="1:7" ht="48" customHeight="1" thickBot="1">
      <c r="A10" s="11"/>
      <c r="B10" s="7" t="s">
        <v>13</v>
      </c>
      <c r="C10" s="8" t="s">
        <v>12</v>
      </c>
      <c r="D10" s="9">
        <v>16.3</v>
      </c>
      <c r="E10" s="9">
        <v>15.75</v>
      </c>
      <c r="F10" s="9">
        <v>15.65</v>
      </c>
      <c r="G10" s="12">
        <f>F10/E10%</f>
        <v>99.365079365079367</v>
      </c>
    </row>
    <row r="11" spans="1:7" ht="48.75" customHeight="1" thickBot="1">
      <c r="A11" s="11"/>
      <c r="B11" s="7" t="s">
        <v>14</v>
      </c>
      <c r="C11" s="8" t="s">
        <v>12</v>
      </c>
      <c r="D11" s="9">
        <v>98.2</v>
      </c>
      <c r="E11" s="9">
        <v>98.2</v>
      </c>
      <c r="F11" s="9">
        <v>98.2</v>
      </c>
      <c r="G11" s="10">
        <f t="shared" ref="G11:G22" si="0">F11/E11%</f>
        <v>100</v>
      </c>
    </row>
    <row r="12" spans="1:7" ht="37.5" customHeight="1" thickBot="1">
      <c r="A12" s="11"/>
      <c r="B12" s="7" t="s">
        <v>15</v>
      </c>
      <c r="C12" s="8" t="s">
        <v>12</v>
      </c>
      <c r="D12" s="13">
        <v>93.3</v>
      </c>
      <c r="E12" s="9">
        <v>93.34</v>
      </c>
      <c r="F12" s="13">
        <v>93.63</v>
      </c>
      <c r="G12" s="10">
        <f t="shared" si="0"/>
        <v>100.31069209342189</v>
      </c>
    </row>
    <row r="13" spans="1:7" ht="31.5" customHeight="1" thickBot="1">
      <c r="A13" s="11"/>
      <c r="B13" s="7" t="s">
        <v>16</v>
      </c>
      <c r="C13" s="8" t="s">
        <v>12</v>
      </c>
      <c r="D13" s="9">
        <v>66</v>
      </c>
      <c r="E13" s="14">
        <v>70</v>
      </c>
      <c r="F13" s="14">
        <v>62</v>
      </c>
      <c r="G13" s="12">
        <f t="shared" si="0"/>
        <v>88.571428571428584</v>
      </c>
    </row>
    <row r="14" spans="1:7" ht="17.25" thickBot="1">
      <c r="A14" s="11"/>
      <c r="B14" s="7" t="s">
        <v>17</v>
      </c>
      <c r="C14" s="8" t="s">
        <v>12</v>
      </c>
      <c r="D14" s="9">
        <v>99</v>
      </c>
      <c r="E14" s="9">
        <v>98.5</v>
      </c>
      <c r="F14" s="9">
        <v>99.5</v>
      </c>
      <c r="G14" s="10">
        <f t="shared" si="0"/>
        <v>101.01522842639594</v>
      </c>
    </row>
    <row r="15" spans="1:7" ht="33.75" thickBot="1">
      <c r="A15" s="11"/>
      <c r="B15" s="7" t="s">
        <v>18</v>
      </c>
      <c r="C15" s="8" t="s">
        <v>12</v>
      </c>
      <c r="D15" s="9">
        <v>99.7</v>
      </c>
      <c r="E15" s="9">
        <v>99</v>
      </c>
      <c r="F15" s="9">
        <v>99.5</v>
      </c>
      <c r="G15" s="10">
        <f t="shared" si="0"/>
        <v>100.50505050505051</v>
      </c>
    </row>
    <row r="16" spans="1:7" ht="33" customHeight="1" thickBot="1">
      <c r="A16" s="11"/>
      <c r="B16" s="7" t="s">
        <v>19</v>
      </c>
      <c r="C16" s="8" t="s">
        <v>12</v>
      </c>
      <c r="D16" s="9">
        <v>36</v>
      </c>
      <c r="E16" s="9">
        <v>36</v>
      </c>
      <c r="F16" s="9">
        <v>36</v>
      </c>
      <c r="G16" s="10">
        <f t="shared" si="0"/>
        <v>100</v>
      </c>
    </row>
    <row r="17" spans="1:7" ht="33">
      <c r="A17" s="15"/>
      <c r="B17" s="16" t="s">
        <v>20</v>
      </c>
      <c r="C17" s="8" t="s">
        <v>12</v>
      </c>
      <c r="D17" s="9">
        <v>72</v>
      </c>
      <c r="E17" s="9">
        <v>74.3</v>
      </c>
      <c r="F17" s="9">
        <v>74</v>
      </c>
      <c r="G17" s="12">
        <f t="shared" si="0"/>
        <v>99.596231493943478</v>
      </c>
    </row>
    <row r="18" spans="1:7">
      <c r="A18" s="11"/>
      <c r="B18" s="17" t="s">
        <v>21</v>
      </c>
      <c r="C18" s="18" t="s">
        <v>12</v>
      </c>
      <c r="D18" s="9">
        <v>85</v>
      </c>
      <c r="E18" s="9">
        <v>87</v>
      </c>
      <c r="F18" s="9">
        <v>0</v>
      </c>
      <c r="G18" s="12">
        <f t="shared" si="0"/>
        <v>0</v>
      </c>
    </row>
    <row r="19" spans="1:7" ht="31.5" customHeight="1">
      <c r="A19" s="11"/>
      <c r="B19" s="17" t="s">
        <v>22</v>
      </c>
      <c r="C19" s="18" t="s">
        <v>12</v>
      </c>
      <c r="D19" s="9" t="s">
        <v>23</v>
      </c>
      <c r="E19" s="9">
        <v>45</v>
      </c>
      <c r="F19" s="9">
        <v>72</v>
      </c>
      <c r="G19" s="10">
        <f t="shared" si="0"/>
        <v>160</v>
      </c>
    </row>
    <row r="20" spans="1:7" ht="34.5" customHeight="1" thickBot="1">
      <c r="A20" s="19"/>
      <c r="B20" s="20" t="s">
        <v>24</v>
      </c>
      <c r="C20" s="8" t="s">
        <v>12</v>
      </c>
      <c r="D20" s="21" t="s">
        <v>23</v>
      </c>
      <c r="E20" s="9">
        <v>55</v>
      </c>
      <c r="F20" s="9">
        <v>66.400000000000006</v>
      </c>
      <c r="G20" s="10">
        <f t="shared" si="0"/>
        <v>120.72727272727273</v>
      </c>
    </row>
    <row r="21" spans="1:7" ht="31.5" customHeight="1" thickBot="1">
      <c r="A21" s="11"/>
      <c r="B21" s="20" t="s">
        <v>25</v>
      </c>
      <c r="C21" s="8" t="s">
        <v>12</v>
      </c>
      <c r="D21" s="9" t="s">
        <v>23</v>
      </c>
      <c r="E21" s="9">
        <v>10</v>
      </c>
      <c r="F21" s="9">
        <v>10</v>
      </c>
      <c r="G21" s="10">
        <f t="shared" si="0"/>
        <v>100</v>
      </c>
    </row>
    <row r="22" spans="1:7" ht="33">
      <c r="A22" s="15"/>
      <c r="B22" s="22" t="s">
        <v>26</v>
      </c>
      <c r="C22" s="8" t="s">
        <v>12</v>
      </c>
      <c r="D22" s="9">
        <v>26.1</v>
      </c>
      <c r="E22" s="9">
        <v>17</v>
      </c>
      <c r="F22" s="9">
        <v>17</v>
      </c>
      <c r="G22" s="10">
        <f t="shared" si="0"/>
        <v>99.999999999999986</v>
      </c>
    </row>
    <row r="23" spans="1:7" ht="33">
      <c r="A23" s="11"/>
      <c r="B23" s="17" t="s">
        <v>27</v>
      </c>
      <c r="C23" s="18" t="s">
        <v>12</v>
      </c>
      <c r="D23" s="9">
        <v>3.5</v>
      </c>
      <c r="E23" s="9">
        <v>3</v>
      </c>
      <c r="F23" s="9">
        <v>3</v>
      </c>
      <c r="G23" s="10">
        <f>F23/E23%</f>
        <v>100</v>
      </c>
    </row>
    <row r="24" spans="1:7">
      <c r="A24" s="11"/>
      <c r="B24" s="17" t="s">
        <v>28</v>
      </c>
      <c r="C24" s="18" t="s">
        <v>12</v>
      </c>
      <c r="D24" s="21" t="s">
        <v>23</v>
      </c>
      <c r="E24" s="9">
        <v>45</v>
      </c>
      <c r="F24" s="9">
        <v>45</v>
      </c>
      <c r="G24" s="10">
        <f>F24/E24%</f>
        <v>100</v>
      </c>
    </row>
    <row r="25" spans="1:7" ht="31.5" customHeight="1">
      <c r="A25" s="11"/>
      <c r="B25" s="17" t="s">
        <v>29</v>
      </c>
      <c r="C25" s="18" t="s">
        <v>12</v>
      </c>
      <c r="D25" s="9">
        <v>100</v>
      </c>
      <c r="E25" s="9">
        <v>100</v>
      </c>
      <c r="F25" s="9">
        <v>100</v>
      </c>
      <c r="G25" s="10">
        <f>F25/E25%</f>
        <v>100</v>
      </c>
    </row>
    <row r="26" spans="1:7" ht="15.75" customHeight="1">
      <c r="A26" s="11"/>
      <c r="B26" s="17" t="s">
        <v>30</v>
      </c>
      <c r="C26" s="18" t="s">
        <v>12</v>
      </c>
      <c r="D26" s="9">
        <v>25</v>
      </c>
      <c r="E26" s="9">
        <v>25.5</v>
      </c>
      <c r="F26" s="9">
        <v>26</v>
      </c>
      <c r="G26" s="10">
        <f>F26/E26%</f>
        <v>101.96078431372548</v>
      </c>
    </row>
    <row r="27" spans="1:7" ht="33.75" customHeight="1">
      <c r="A27" s="23"/>
      <c r="B27" s="17" t="s">
        <v>31</v>
      </c>
      <c r="C27" s="18" t="s">
        <v>12</v>
      </c>
      <c r="D27" s="9">
        <v>25</v>
      </c>
      <c r="E27" s="9">
        <v>26</v>
      </c>
      <c r="F27" s="9">
        <v>27.5</v>
      </c>
      <c r="G27" s="10">
        <f t="shared" ref="G27:G41" si="1">F27/E27%</f>
        <v>105.76923076923076</v>
      </c>
    </row>
    <row r="28" spans="1:7" ht="33.75" customHeight="1">
      <c r="A28" s="24"/>
      <c r="B28" s="17" t="s">
        <v>32</v>
      </c>
      <c r="C28" s="18" t="s">
        <v>12</v>
      </c>
      <c r="D28" s="9">
        <v>90.5</v>
      </c>
      <c r="E28" s="9">
        <v>93</v>
      </c>
      <c r="F28" s="9">
        <v>93</v>
      </c>
      <c r="G28" s="10">
        <f t="shared" si="1"/>
        <v>100</v>
      </c>
    </row>
    <row r="29" spans="1:7" ht="33" customHeight="1">
      <c r="A29" s="25"/>
      <c r="B29" s="17" t="s">
        <v>33</v>
      </c>
      <c r="C29" s="18" t="s">
        <v>12</v>
      </c>
      <c r="D29" s="9">
        <v>100</v>
      </c>
      <c r="E29" s="9">
        <v>100</v>
      </c>
      <c r="F29" s="9">
        <v>100</v>
      </c>
      <c r="G29" s="10">
        <f>F29/E29%</f>
        <v>100</v>
      </c>
    </row>
    <row r="30" spans="1:7" ht="69.75" customHeight="1">
      <c r="A30" s="25"/>
      <c r="B30" s="17" t="s">
        <v>34</v>
      </c>
      <c r="C30" s="18" t="s">
        <v>12</v>
      </c>
      <c r="D30" s="9">
        <v>100</v>
      </c>
      <c r="E30" s="9">
        <v>100</v>
      </c>
      <c r="F30" s="9">
        <v>100</v>
      </c>
      <c r="G30" s="10">
        <f t="shared" si="1"/>
        <v>100</v>
      </c>
    </row>
    <row r="31" spans="1:7" ht="15.75" customHeight="1">
      <c r="A31" s="25"/>
      <c r="B31" s="17" t="s">
        <v>35</v>
      </c>
      <c r="C31" s="18" t="s">
        <v>12</v>
      </c>
      <c r="D31" s="9">
        <v>99.8</v>
      </c>
      <c r="E31" s="9">
        <v>98.5</v>
      </c>
      <c r="F31" s="9">
        <v>99.8</v>
      </c>
      <c r="G31" s="10">
        <f t="shared" si="1"/>
        <v>101.31979695431473</v>
      </c>
    </row>
    <row r="32" spans="1:7" ht="15.75" customHeight="1">
      <c r="A32" s="25"/>
      <c r="B32" s="17" t="s">
        <v>36</v>
      </c>
      <c r="C32" s="18" t="s">
        <v>12</v>
      </c>
      <c r="D32" s="9">
        <v>99</v>
      </c>
      <c r="E32" s="9">
        <v>99</v>
      </c>
      <c r="F32" s="9">
        <v>99</v>
      </c>
      <c r="G32" s="10">
        <f>F32/E32%</f>
        <v>100</v>
      </c>
    </row>
    <row r="33" spans="1:7" ht="16.5" customHeight="1">
      <c r="A33" s="25"/>
      <c r="B33" s="17" t="s">
        <v>37</v>
      </c>
      <c r="C33" s="18" t="s">
        <v>12</v>
      </c>
      <c r="D33" s="9">
        <v>44</v>
      </c>
      <c r="E33" s="9">
        <v>45</v>
      </c>
      <c r="F33" s="9">
        <v>47</v>
      </c>
      <c r="G33" s="10">
        <f t="shared" si="1"/>
        <v>104.44444444444444</v>
      </c>
    </row>
    <row r="34" spans="1:7" ht="53.25" customHeight="1">
      <c r="A34" s="25"/>
      <c r="B34" s="17" t="s">
        <v>22</v>
      </c>
      <c r="C34" s="18" t="s">
        <v>12</v>
      </c>
      <c r="D34" s="9" t="s">
        <v>23</v>
      </c>
      <c r="E34" s="9">
        <v>44</v>
      </c>
      <c r="F34" s="9">
        <v>72</v>
      </c>
      <c r="G34" s="10">
        <f t="shared" si="1"/>
        <v>163.63636363636363</v>
      </c>
    </row>
    <row r="35" spans="1:7" ht="54" customHeight="1">
      <c r="A35" s="25"/>
      <c r="B35" s="17" t="s">
        <v>24</v>
      </c>
      <c r="C35" s="18" t="s">
        <v>12</v>
      </c>
      <c r="D35" s="9" t="s">
        <v>23</v>
      </c>
      <c r="E35" s="9">
        <v>55</v>
      </c>
      <c r="F35" s="9">
        <v>66.400000000000006</v>
      </c>
      <c r="G35" s="10">
        <f t="shared" si="1"/>
        <v>120.72727272727273</v>
      </c>
    </row>
    <row r="36" spans="1:7" ht="37.5" customHeight="1">
      <c r="A36" s="25"/>
      <c r="B36" s="17" t="s">
        <v>25</v>
      </c>
      <c r="C36" s="18" t="s">
        <v>12</v>
      </c>
      <c r="D36" s="9" t="s">
        <v>23</v>
      </c>
      <c r="E36" s="9">
        <v>10</v>
      </c>
      <c r="F36" s="9">
        <v>10</v>
      </c>
      <c r="G36" s="10">
        <f t="shared" si="1"/>
        <v>100</v>
      </c>
    </row>
    <row r="37" spans="1:7" ht="32.25" customHeight="1">
      <c r="A37" s="25"/>
      <c r="B37" s="17" t="s">
        <v>38</v>
      </c>
      <c r="C37" s="18" t="s">
        <v>12</v>
      </c>
      <c r="D37" s="9">
        <v>88.3</v>
      </c>
      <c r="E37" s="9">
        <v>88.5</v>
      </c>
      <c r="F37" s="9">
        <v>88.5</v>
      </c>
      <c r="G37" s="10">
        <f t="shared" si="1"/>
        <v>100</v>
      </c>
    </row>
    <row r="38" spans="1:7" ht="33">
      <c r="A38" s="25"/>
      <c r="B38" s="17" t="s">
        <v>39</v>
      </c>
      <c r="C38" s="18" t="s">
        <v>12</v>
      </c>
      <c r="D38" s="9">
        <v>61</v>
      </c>
      <c r="E38" s="9">
        <v>61.5</v>
      </c>
      <c r="F38" s="9">
        <v>61.5</v>
      </c>
      <c r="G38" s="10">
        <f t="shared" si="1"/>
        <v>100</v>
      </c>
    </row>
    <row r="39" spans="1:7">
      <c r="A39" s="25"/>
      <c r="B39" s="17" t="s">
        <v>40</v>
      </c>
      <c r="C39" s="18" t="s">
        <v>12</v>
      </c>
      <c r="D39" s="9">
        <v>63</v>
      </c>
      <c r="E39" s="9">
        <v>65</v>
      </c>
      <c r="F39" s="9">
        <v>65</v>
      </c>
      <c r="G39" s="10">
        <f t="shared" si="1"/>
        <v>100</v>
      </c>
    </row>
    <row r="40" spans="1:7" ht="49.5" customHeight="1">
      <c r="A40" s="25"/>
      <c r="B40" s="17" t="s">
        <v>41</v>
      </c>
      <c r="C40" s="18" t="s">
        <v>12</v>
      </c>
      <c r="D40" s="9">
        <v>100</v>
      </c>
      <c r="E40" s="9">
        <v>100</v>
      </c>
      <c r="F40" s="9">
        <v>100</v>
      </c>
      <c r="G40" s="10">
        <f t="shared" si="1"/>
        <v>100</v>
      </c>
    </row>
    <row r="41" spans="1:7" ht="36.75" customHeight="1">
      <c r="A41" s="25"/>
      <c r="B41" s="17" t="s">
        <v>42</v>
      </c>
      <c r="C41" s="18" t="s">
        <v>12</v>
      </c>
      <c r="D41" s="9">
        <v>100</v>
      </c>
      <c r="E41" s="9">
        <v>100</v>
      </c>
      <c r="F41" s="9">
        <v>100</v>
      </c>
      <c r="G41" s="10">
        <f t="shared" si="1"/>
        <v>100</v>
      </c>
    </row>
    <row r="42" spans="1:7" ht="16.5" customHeight="1" thickBot="1">
      <c r="A42" s="26"/>
      <c r="B42" s="26"/>
      <c r="C42" s="26"/>
      <c r="D42" s="26"/>
      <c r="E42" s="26"/>
      <c r="F42" s="26"/>
      <c r="G42" s="27">
        <f>AVERAGE(G9:G41)</f>
        <v>102.05905684933164</v>
      </c>
    </row>
    <row r="43" spans="1:7" ht="17.25" thickBot="1">
      <c r="A43" s="28">
        <v>2</v>
      </c>
      <c r="B43" s="354" t="s">
        <v>43</v>
      </c>
      <c r="C43" s="355"/>
      <c r="D43" s="355"/>
      <c r="E43" s="355"/>
      <c r="F43" s="355"/>
      <c r="G43" s="356"/>
    </row>
    <row r="44" spans="1:7" ht="31.5" customHeight="1">
      <c r="A44" s="29"/>
      <c r="B44" s="30" t="s">
        <v>44</v>
      </c>
      <c r="C44" s="29" t="s">
        <v>12</v>
      </c>
      <c r="D44" s="29">
        <v>37.799999999999997</v>
      </c>
      <c r="E44" s="29">
        <v>39</v>
      </c>
      <c r="F44" s="31">
        <v>40.299999999999997</v>
      </c>
      <c r="G44" s="32">
        <f>F44/E44%</f>
        <v>103.33333333333333</v>
      </c>
    </row>
    <row r="45" spans="1:7" ht="33">
      <c r="A45" s="29"/>
      <c r="B45" s="30" t="s">
        <v>45</v>
      </c>
      <c r="C45" s="29" t="s">
        <v>12</v>
      </c>
      <c r="D45" s="33" t="s">
        <v>23</v>
      </c>
      <c r="E45" s="29">
        <v>20</v>
      </c>
      <c r="F45" s="29">
        <v>32.47</v>
      </c>
      <c r="G45" s="32">
        <f t="shared" ref="G45:G53" si="2">F45/E45%</f>
        <v>162.35</v>
      </c>
    </row>
    <row r="46" spans="1:7" ht="49.5">
      <c r="A46" s="29"/>
      <c r="B46" s="30" t="s">
        <v>46</v>
      </c>
      <c r="C46" s="29" t="s">
        <v>12</v>
      </c>
      <c r="D46" s="33" t="s">
        <v>23</v>
      </c>
      <c r="E46" s="29">
        <v>25</v>
      </c>
      <c r="F46" s="31">
        <v>33.700000000000003</v>
      </c>
      <c r="G46" s="32">
        <f t="shared" si="2"/>
        <v>134.80000000000001</v>
      </c>
    </row>
    <row r="47" spans="1:7" ht="34.5">
      <c r="A47" s="29"/>
      <c r="B47" s="34" t="s">
        <v>47</v>
      </c>
      <c r="C47" s="29"/>
      <c r="D47" s="33" t="s">
        <v>23</v>
      </c>
      <c r="E47" s="29">
        <v>31</v>
      </c>
      <c r="F47" s="29">
        <v>31</v>
      </c>
      <c r="G47" s="32">
        <f t="shared" si="2"/>
        <v>100</v>
      </c>
    </row>
    <row r="48" spans="1:7" ht="34.5">
      <c r="A48" s="29"/>
      <c r="B48" s="34" t="s">
        <v>48</v>
      </c>
      <c r="C48" s="29" t="s">
        <v>12</v>
      </c>
      <c r="D48" s="33" t="s">
        <v>23</v>
      </c>
      <c r="E48" s="29">
        <v>37</v>
      </c>
      <c r="F48" s="29">
        <v>38</v>
      </c>
      <c r="G48" s="32">
        <f t="shared" si="2"/>
        <v>102.70270270270271</v>
      </c>
    </row>
    <row r="49" spans="1:7" ht="51.75">
      <c r="A49" s="35"/>
      <c r="B49" s="34" t="s">
        <v>49</v>
      </c>
      <c r="C49" s="29" t="s">
        <v>12</v>
      </c>
      <c r="D49" s="33" t="s">
        <v>23</v>
      </c>
      <c r="E49" s="29">
        <v>22</v>
      </c>
      <c r="F49" s="29">
        <v>23</v>
      </c>
      <c r="G49" s="32">
        <f t="shared" si="2"/>
        <v>104.54545454545455</v>
      </c>
    </row>
    <row r="50" spans="1:7" ht="69">
      <c r="A50" s="35"/>
      <c r="B50" s="34" t="s">
        <v>50</v>
      </c>
      <c r="C50" s="29" t="s">
        <v>12</v>
      </c>
      <c r="D50" s="33" t="s">
        <v>23</v>
      </c>
      <c r="E50" s="29">
        <v>40</v>
      </c>
      <c r="F50" s="29">
        <v>13.9</v>
      </c>
      <c r="G50" s="36">
        <f t="shared" si="2"/>
        <v>34.75</v>
      </c>
    </row>
    <row r="51" spans="1:7" ht="33.75" customHeight="1">
      <c r="A51" s="35"/>
      <c r="B51" s="34" t="s">
        <v>51</v>
      </c>
      <c r="C51" s="29" t="s">
        <v>12</v>
      </c>
      <c r="D51" s="33" t="s">
        <v>23</v>
      </c>
      <c r="E51" s="29">
        <v>40</v>
      </c>
      <c r="F51" s="29">
        <v>40.299999999999997</v>
      </c>
      <c r="G51" s="32">
        <f t="shared" si="2"/>
        <v>100.74999999999999</v>
      </c>
    </row>
    <row r="52" spans="1:7" ht="17.25" customHeight="1">
      <c r="A52" s="35"/>
      <c r="B52" s="37" t="s">
        <v>52</v>
      </c>
      <c r="C52" s="29" t="s">
        <v>53</v>
      </c>
      <c r="D52" s="33" t="s">
        <v>23</v>
      </c>
      <c r="E52" s="29">
        <v>20</v>
      </c>
      <c r="F52" s="29">
        <v>38</v>
      </c>
      <c r="G52" s="32">
        <f t="shared" si="2"/>
        <v>190</v>
      </c>
    </row>
    <row r="53" spans="1:7" ht="17.25" customHeight="1">
      <c r="A53" s="35"/>
      <c r="B53" s="37" t="s">
        <v>54</v>
      </c>
      <c r="C53" s="29" t="s">
        <v>53</v>
      </c>
      <c r="D53" s="33">
        <v>358</v>
      </c>
      <c r="E53" s="29">
        <v>360</v>
      </c>
      <c r="F53" s="29">
        <v>371</v>
      </c>
      <c r="G53" s="32">
        <f t="shared" si="2"/>
        <v>103.05555555555556</v>
      </c>
    </row>
    <row r="54" spans="1:7" ht="17.25" customHeight="1" thickBot="1">
      <c r="A54" s="38"/>
      <c r="B54" s="39"/>
      <c r="C54" s="40"/>
      <c r="D54" s="41"/>
      <c r="E54" s="42"/>
      <c r="F54" s="41"/>
      <c r="G54" s="43">
        <f>AVERAGE(G44:G53)</f>
        <v>113.62870461370463</v>
      </c>
    </row>
    <row r="55" spans="1:7" ht="17.25" thickBot="1">
      <c r="A55" s="28">
        <v>3</v>
      </c>
      <c r="B55" s="341" t="s">
        <v>55</v>
      </c>
      <c r="C55" s="353"/>
      <c r="D55" s="353"/>
      <c r="E55" s="341"/>
      <c r="F55" s="353"/>
      <c r="G55" s="341"/>
    </row>
    <row r="56" spans="1:7" ht="17.25">
      <c r="A56" s="44"/>
      <c r="B56" s="45" t="s">
        <v>56</v>
      </c>
      <c r="C56" s="46" t="s">
        <v>57</v>
      </c>
      <c r="D56" s="47">
        <v>47</v>
      </c>
      <c r="E56" s="47">
        <v>47</v>
      </c>
      <c r="F56" s="47">
        <v>47</v>
      </c>
      <c r="G56" s="48">
        <v>100</v>
      </c>
    </row>
    <row r="57" spans="1:7" ht="17.25">
      <c r="A57" s="49"/>
      <c r="B57" s="50" t="s">
        <v>58</v>
      </c>
      <c r="C57" s="46" t="s">
        <v>59</v>
      </c>
      <c r="D57" s="47">
        <v>14600</v>
      </c>
      <c r="E57" s="51">
        <v>14600</v>
      </c>
      <c r="F57" s="47">
        <v>15934</v>
      </c>
      <c r="G57" s="52">
        <v>109.1</v>
      </c>
    </row>
    <row r="58" spans="1:7" ht="33">
      <c r="A58" s="49"/>
      <c r="B58" s="50" t="s">
        <v>60</v>
      </c>
      <c r="C58" s="46" t="s">
        <v>12</v>
      </c>
      <c r="D58" s="47">
        <v>42.9</v>
      </c>
      <c r="E58" s="51">
        <v>45.5</v>
      </c>
      <c r="F58" s="47">
        <v>49.6</v>
      </c>
      <c r="G58" s="52">
        <v>109.1</v>
      </c>
    </row>
    <row r="59" spans="1:7" ht="17.25">
      <c r="A59" s="49"/>
      <c r="B59" s="50" t="s">
        <v>61</v>
      </c>
      <c r="C59" s="46" t="s">
        <v>57</v>
      </c>
      <c r="D59" s="47">
        <v>3</v>
      </c>
      <c r="E59" s="51">
        <v>3</v>
      </c>
      <c r="F59" s="47">
        <v>3</v>
      </c>
      <c r="G59" s="53">
        <v>100</v>
      </c>
    </row>
    <row r="60" spans="1:7" ht="33">
      <c r="A60" s="49"/>
      <c r="B60" s="50" t="s">
        <v>62</v>
      </c>
      <c r="C60" s="46" t="s">
        <v>57</v>
      </c>
      <c r="D60" s="47">
        <v>10</v>
      </c>
      <c r="E60" s="51">
        <v>10</v>
      </c>
      <c r="F60" s="47">
        <v>8</v>
      </c>
      <c r="G60" s="54">
        <v>80</v>
      </c>
    </row>
    <row r="61" spans="1:7" ht="33">
      <c r="A61" s="49"/>
      <c r="B61" s="50" t="s">
        <v>63</v>
      </c>
      <c r="C61" s="46" t="s">
        <v>57</v>
      </c>
      <c r="D61" s="47">
        <v>813</v>
      </c>
      <c r="E61" s="51">
        <v>200</v>
      </c>
      <c r="F61" s="47">
        <v>316</v>
      </c>
      <c r="G61" s="53">
        <v>158</v>
      </c>
    </row>
    <row r="62" spans="1:7" ht="33">
      <c r="A62" s="49"/>
      <c r="B62" s="50" t="s">
        <v>64</v>
      </c>
      <c r="C62" s="46" t="s">
        <v>57</v>
      </c>
      <c r="D62" s="47">
        <v>23</v>
      </c>
      <c r="E62" s="51">
        <v>23</v>
      </c>
      <c r="F62" s="47">
        <v>70</v>
      </c>
      <c r="G62" s="53">
        <v>304.33999999999997</v>
      </c>
    </row>
    <row r="63" spans="1:7" ht="33">
      <c r="A63" s="49"/>
      <c r="B63" s="50" t="s">
        <v>65</v>
      </c>
      <c r="C63" s="46" t="s">
        <v>59</v>
      </c>
      <c r="D63" s="47">
        <v>10671</v>
      </c>
      <c r="E63" s="51">
        <v>10700</v>
      </c>
      <c r="F63" s="47">
        <v>12540</v>
      </c>
      <c r="G63" s="52">
        <v>117.2</v>
      </c>
    </row>
    <row r="64" spans="1:7" ht="17.25">
      <c r="A64" s="49"/>
      <c r="B64" s="50" t="s">
        <v>66</v>
      </c>
      <c r="C64" s="46" t="s">
        <v>57</v>
      </c>
      <c r="D64" s="47">
        <v>1</v>
      </c>
      <c r="E64" s="51">
        <v>1</v>
      </c>
      <c r="F64" s="47">
        <v>0</v>
      </c>
      <c r="G64" s="55">
        <v>0</v>
      </c>
    </row>
    <row r="65" spans="1:7" ht="17.25">
      <c r="A65" s="49"/>
      <c r="B65" s="50" t="s">
        <v>67</v>
      </c>
      <c r="C65" s="46" t="s">
        <v>57</v>
      </c>
      <c r="D65" s="47">
        <v>41</v>
      </c>
      <c r="E65" s="51">
        <v>41</v>
      </c>
      <c r="F65" s="47">
        <v>41</v>
      </c>
      <c r="G65" s="53">
        <v>100</v>
      </c>
    </row>
    <row r="66" spans="1:7" ht="17.25">
      <c r="A66" s="49"/>
      <c r="B66" s="50" t="s">
        <v>68</v>
      </c>
      <c r="C66" s="46" t="s">
        <v>59</v>
      </c>
      <c r="D66" s="47">
        <v>11000</v>
      </c>
      <c r="E66" s="51">
        <v>11000</v>
      </c>
      <c r="F66" s="47">
        <v>12605</v>
      </c>
      <c r="G66" s="53">
        <v>114.59</v>
      </c>
    </row>
    <row r="67" spans="1:7" ht="32.25" customHeight="1">
      <c r="A67" s="49"/>
      <c r="B67" s="50" t="s">
        <v>69</v>
      </c>
      <c r="C67" s="46" t="s">
        <v>12</v>
      </c>
      <c r="D67" s="47">
        <v>32.380000000000003</v>
      </c>
      <c r="E67" s="47">
        <v>32.380000000000003</v>
      </c>
      <c r="F67" s="47">
        <v>39.29</v>
      </c>
      <c r="G67" s="53">
        <v>121.34</v>
      </c>
    </row>
    <row r="68" spans="1:7" ht="33">
      <c r="A68" s="49"/>
      <c r="B68" s="50" t="s">
        <v>70</v>
      </c>
      <c r="C68" s="46" t="s">
        <v>57</v>
      </c>
      <c r="D68" s="47">
        <v>14</v>
      </c>
      <c r="E68" s="51">
        <v>12</v>
      </c>
      <c r="F68" s="47">
        <v>34</v>
      </c>
      <c r="G68" s="53">
        <v>283.33</v>
      </c>
    </row>
    <row r="69" spans="1:7" ht="33">
      <c r="A69" s="49"/>
      <c r="B69" s="50" t="s">
        <v>71</v>
      </c>
      <c r="C69" s="46" t="s">
        <v>59</v>
      </c>
      <c r="D69" s="47">
        <v>1034</v>
      </c>
      <c r="E69" s="51">
        <v>1034</v>
      </c>
      <c r="F69" s="47">
        <v>1698</v>
      </c>
      <c r="G69" s="53">
        <v>164.22</v>
      </c>
    </row>
    <row r="70" spans="1:7" ht="33">
      <c r="A70" s="49"/>
      <c r="B70" s="50" t="s">
        <v>72</v>
      </c>
      <c r="C70" s="46" t="s">
        <v>57</v>
      </c>
      <c r="D70" s="47">
        <v>10</v>
      </c>
      <c r="E70" s="51">
        <v>10</v>
      </c>
      <c r="F70" s="47">
        <v>10</v>
      </c>
      <c r="G70" s="53">
        <v>100</v>
      </c>
    </row>
    <row r="71" spans="1:7" ht="17.25">
      <c r="A71" s="49"/>
      <c r="B71" s="50" t="s">
        <v>73</v>
      </c>
      <c r="C71" s="46" t="s">
        <v>57</v>
      </c>
      <c r="D71" s="47">
        <v>47</v>
      </c>
      <c r="E71" s="51">
        <v>45</v>
      </c>
      <c r="F71" s="47">
        <v>47</v>
      </c>
      <c r="G71" s="52">
        <v>104.4</v>
      </c>
    </row>
    <row r="72" spans="1:7" ht="33">
      <c r="A72" s="49"/>
      <c r="B72" s="50" t="s">
        <v>74</v>
      </c>
      <c r="C72" s="46" t="s">
        <v>59</v>
      </c>
      <c r="D72" s="47">
        <v>8986</v>
      </c>
      <c r="E72" s="51">
        <v>8700</v>
      </c>
      <c r="F72" s="47">
        <v>12055</v>
      </c>
      <c r="G72" s="53">
        <v>138.56</v>
      </c>
    </row>
    <row r="73" spans="1:7" ht="17.25">
      <c r="A73" s="49"/>
      <c r="B73" s="50" t="s">
        <v>75</v>
      </c>
      <c r="C73" s="46" t="s">
        <v>12</v>
      </c>
      <c r="D73" s="47">
        <v>43.6</v>
      </c>
      <c r="E73" s="51">
        <v>42.2</v>
      </c>
      <c r="F73" s="47">
        <v>62.8</v>
      </c>
      <c r="G73" s="53">
        <v>148.82</v>
      </c>
    </row>
    <row r="74" spans="1:7" ht="33">
      <c r="A74" s="49"/>
      <c r="B74" s="50" t="s">
        <v>76</v>
      </c>
      <c r="C74" s="46" t="s">
        <v>59</v>
      </c>
      <c r="D74" s="47">
        <v>1170</v>
      </c>
      <c r="E74" s="51">
        <v>1170</v>
      </c>
      <c r="F74" s="47">
        <v>910</v>
      </c>
      <c r="G74" s="54">
        <v>77.77</v>
      </c>
    </row>
    <row r="75" spans="1:7" ht="33">
      <c r="A75" s="49"/>
      <c r="B75" s="50" t="s">
        <v>77</v>
      </c>
      <c r="C75" s="46" t="s">
        <v>12</v>
      </c>
      <c r="D75" s="47">
        <v>17.95</v>
      </c>
      <c r="E75" s="51">
        <v>23</v>
      </c>
      <c r="F75" s="47">
        <v>15.08</v>
      </c>
      <c r="G75" s="54">
        <v>65.56</v>
      </c>
    </row>
    <row r="76" spans="1:7" ht="17.25">
      <c r="A76" s="49"/>
      <c r="B76" s="50" t="s">
        <v>78</v>
      </c>
      <c r="C76" s="46" t="s">
        <v>59</v>
      </c>
      <c r="D76" s="47">
        <v>3600</v>
      </c>
      <c r="E76" s="51">
        <v>3600</v>
      </c>
      <c r="F76" s="47">
        <v>3000</v>
      </c>
      <c r="G76" s="54">
        <v>83.33</v>
      </c>
    </row>
    <row r="77" spans="1:7" ht="49.5">
      <c r="A77" s="49"/>
      <c r="B77" s="50" t="s">
        <v>79</v>
      </c>
      <c r="C77" s="46" t="s">
        <v>57</v>
      </c>
      <c r="D77" s="47">
        <v>14</v>
      </c>
      <c r="E77" s="51">
        <v>10</v>
      </c>
      <c r="F77" s="47">
        <v>14</v>
      </c>
      <c r="G77" s="53">
        <v>140</v>
      </c>
    </row>
    <row r="78" spans="1:7" ht="17.25">
      <c r="A78" s="49"/>
      <c r="B78" s="50" t="s">
        <v>80</v>
      </c>
      <c r="C78" s="46" t="s">
        <v>59</v>
      </c>
      <c r="D78" s="47">
        <v>270</v>
      </c>
      <c r="E78" s="51">
        <v>200</v>
      </c>
      <c r="F78" s="47">
        <v>203</v>
      </c>
      <c r="G78" s="52">
        <v>101.5</v>
      </c>
    </row>
    <row r="79" spans="1:7" ht="17.25">
      <c r="A79" s="49"/>
      <c r="B79" s="50" t="s">
        <v>81</v>
      </c>
      <c r="C79" s="46" t="s">
        <v>12</v>
      </c>
      <c r="D79" s="47">
        <v>4.4400000000000004</v>
      </c>
      <c r="E79" s="51">
        <v>3.3</v>
      </c>
      <c r="F79" s="47">
        <v>3.25</v>
      </c>
      <c r="G79" s="55">
        <v>98.5</v>
      </c>
    </row>
    <row r="80" spans="1:7" ht="17.25" customHeight="1" thickBot="1">
      <c r="A80" s="56"/>
      <c r="B80" s="56"/>
      <c r="C80" s="56"/>
      <c r="D80" s="56"/>
      <c r="E80" s="56"/>
      <c r="F80" s="56"/>
      <c r="G80" s="57">
        <f>AVERAGE(G56:G79)</f>
        <v>121.65249999999999</v>
      </c>
    </row>
    <row r="81" spans="1:7" ht="40.5" hidden="1" customHeight="1">
      <c r="A81" s="38"/>
      <c r="B81" s="58" t="s">
        <v>82</v>
      </c>
      <c r="C81" s="59" t="s">
        <v>57</v>
      </c>
      <c r="D81" s="59"/>
      <c r="E81" s="60">
        <v>2</v>
      </c>
      <c r="F81" s="61">
        <v>2</v>
      </c>
      <c r="G81" s="62">
        <v>1</v>
      </c>
    </row>
    <row r="82" spans="1:7" ht="17.25" customHeight="1" thickBot="1">
      <c r="A82" s="357" t="s">
        <v>83</v>
      </c>
      <c r="B82" s="358"/>
      <c r="C82" s="358"/>
      <c r="D82" s="358"/>
      <c r="E82" s="358"/>
      <c r="F82" s="358"/>
      <c r="G82" s="359"/>
    </row>
    <row r="83" spans="1:7" ht="17.25" thickBot="1">
      <c r="A83" s="28">
        <v>4</v>
      </c>
      <c r="B83" s="341" t="s">
        <v>84</v>
      </c>
      <c r="C83" s="341"/>
      <c r="D83" s="341"/>
      <c r="E83" s="341"/>
      <c r="F83" s="341"/>
      <c r="G83" s="341"/>
    </row>
    <row r="84" spans="1:7" ht="33">
      <c r="A84" s="63"/>
      <c r="B84" s="64" t="s">
        <v>85</v>
      </c>
      <c r="C84" s="41" t="s">
        <v>12</v>
      </c>
      <c r="D84" s="65">
        <v>9.1</v>
      </c>
      <c r="E84" s="65">
        <v>9.1</v>
      </c>
      <c r="F84" s="65">
        <v>9.1</v>
      </c>
      <c r="G84" s="66">
        <f>F84/E84%</f>
        <v>100</v>
      </c>
    </row>
    <row r="85" spans="1:7">
      <c r="A85" s="67"/>
      <c r="B85" s="64" t="s">
        <v>86</v>
      </c>
      <c r="C85" s="41" t="s">
        <v>87</v>
      </c>
      <c r="D85" s="41">
        <v>2375</v>
      </c>
      <c r="E85" s="41">
        <v>2375</v>
      </c>
      <c r="F85" s="41">
        <v>2335</v>
      </c>
      <c r="G85" s="68">
        <f t="shared" ref="G85:G86" si="3">F85/E85%</f>
        <v>98.315789473684205</v>
      </c>
    </row>
    <row r="86" spans="1:7">
      <c r="A86" s="67"/>
      <c r="B86" s="64" t="s">
        <v>88</v>
      </c>
      <c r="C86" s="69" t="s">
        <v>12</v>
      </c>
      <c r="D86" s="41">
        <v>31.5</v>
      </c>
      <c r="E86" s="41">
        <v>31.5</v>
      </c>
      <c r="F86" s="41">
        <v>31.6</v>
      </c>
      <c r="G86" s="70">
        <f t="shared" si="3"/>
        <v>100.31746031746032</v>
      </c>
    </row>
    <row r="87" spans="1:7" ht="33">
      <c r="A87" s="67"/>
      <c r="B87" s="64" t="s">
        <v>89</v>
      </c>
      <c r="C87" s="69" t="s">
        <v>90</v>
      </c>
      <c r="D87" s="41" t="s">
        <v>91</v>
      </c>
      <c r="E87" s="41" t="s">
        <v>92</v>
      </c>
      <c r="F87" s="41" t="s">
        <v>93</v>
      </c>
      <c r="G87" s="70">
        <v>100</v>
      </c>
    </row>
    <row r="88" spans="1:7" ht="33">
      <c r="A88" s="67"/>
      <c r="B88" s="64" t="s">
        <v>94</v>
      </c>
      <c r="C88" s="69" t="s">
        <v>12</v>
      </c>
      <c r="D88" s="71">
        <v>11</v>
      </c>
      <c r="E88" s="69">
        <v>11.5</v>
      </c>
      <c r="F88" s="71">
        <v>12.6</v>
      </c>
      <c r="G88" s="66">
        <f>F88/E88%</f>
        <v>109.56521739130434</v>
      </c>
    </row>
    <row r="89" spans="1:7" ht="15" customHeight="1" thickBot="1">
      <c r="A89" s="72"/>
      <c r="B89" s="73"/>
      <c r="C89" s="74"/>
      <c r="D89" s="75"/>
      <c r="E89" s="74"/>
      <c r="F89" s="75"/>
      <c r="G89" s="76">
        <f>AVERAGE(G84:G88)</f>
        <v>101.63969343648978</v>
      </c>
    </row>
    <row r="90" spans="1:7" ht="15" customHeight="1" thickBot="1">
      <c r="A90" s="77">
        <v>5</v>
      </c>
      <c r="B90" s="362" t="s">
        <v>95</v>
      </c>
      <c r="C90" s="362"/>
      <c r="D90" s="362"/>
      <c r="E90" s="362"/>
      <c r="F90" s="362"/>
      <c r="G90" s="363"/>
    </row>
    <row r="91" spans="1:7">
      <c r="A91" s="78"/>
      <c r="B91" s="45" t="s">
        <v>96</v>
      </c>
      <c r="C91" s="79" t="s">
        <v>97</v>
      </c>
      <c r="D91" s="79">
        <v>179.4</v>
      </c>
      <c r="E91" s="79">
        <v>183.3</v>
      </c>
      <c r="F91" s="79">
        <v>204.5</v>
      </c>
      <c r="G91" s="80">
        <f>F91/E91%</f>
        <v>111.56573922531368</v>
      </c>
    </row>
    <row r="92" spans="1:7" ht="15" customHeight="1">
      <c r="A92" s="81"/>
      <c r="B92" s="56" t="s">
        <v>98</v>
      </c>
      <c r="C92" s="82" t="s">
        <v>99</v>
      </c>
      <c r="D92" s="83">
        <v>1074</v>
      </c>
      <c r="E92" s="83">
        <v>1100</v>
      </c>
      <c r="F92" s="83">
        <v>1100</v>
      </c>
      <c r="G92" s="80">
        <f>F92/E92%</f>
        <v>100</v>
      </c>
    </row>
    <row r="93" spans="1:7" ht="17.25" thickBot="1">
      <c r="A93" s="33"/>
      <c r="B93" s="56"/>
      <c r="C93" s="82"/>
      <c r="D93" s="82"/>
      <c r="E93" s="82"/>
      <c r="F93" s="82"/>
      <c r="G93" s="84">
        <f>AVERAGE(G91:G92)</f>
        <v>105.78286961265684</v>
      </c>
    </row>
    <row r="94" spans="1:7" ht="17.25" thickBot="1">
      <c r="A94" s="364" t="s">
        <v>100</v>
      </c>
      <c r="B94" s="365"/>
      <c r="C94" s="365"/>
      <c r="D94" s="365"/>
      <c r="E94" s="365"/>
      <c r="F94" s="365"/>
      <c r="G94" s="366"/>
    </row>
    <row r="95" spans="1:7" ht="17.25" thickBot="1">
      <c r="A95" s="85">
        <v>6</v>
      </c>
      <c r="B95" s="367" t="s">
        <v>101</v>
      </c>
      <c r="C95" s="367"/>
      <c r="D95" s="367"/>
      <c r="E95" s="367"/>
      <c r="F95" s="367"/>
      <c r="G95" s="368"/>
    </row>
    <row r="96" spans="1:7">
      <c r="A96" s="86"/>
      <c r="B96" s="45" t="s">
        <v>102</v>
      </c>
      <c r="C96" s="87" t="s">
        <v>59</v>
      </c>
      <c r="D96" s="88">
        <v>21810</v>
      </c>
      <c r="E96" s="88">
        <v>22250</v>
      </c>
      <c r="F96" s="88">
        <v>21234</v>
      </c>
      <c r="G96" s="89">
        <f>F96/E96%</f>
        <v>95.433707865168543</v>
      </c>
    </row>
    <row r="97" spans="1:7">
      <c r="A97" s="90"/>
      <c r="B97" s="50" t="s">
        <v>103</v>
      </c>
      <c r="C97" s="87" t="s">
        <v>59</v>
      </c>
      <c r="D97" s="91">
        <v>77255</v>
      </c>
      <c r="E97" s="92">
        <v>73430</v>
      </c>
      <c r="F97" s="91">
        <v>75766</v>
      </c>
      <c r="G97" s="93">
        <f>F97/E97%</f>
        <v>103.18126106495983</v>
      </c>
    </row>
    <row r="98" spans="1:7">
      <c r="A98" s="90"/>
      <c r="B98" s="50" t="s">
        <v>104</v>
      </c>
      <c r="C98" s="87" t="s">
        <v>59</v>
      </c>
      <c r="D98" s="91">
        <v>175</v>
      </c>
      <c r="E98" s="51">
        <v>170</v>
      </c>
      <c r="F98" s="47">
        <v>180</v>
      </c>
      <c r="G98" s="93">
        <f>F98/E98%</f>
        <v>105.88235294117648</v>
      </c>
    </row>
    <row r="99" spans="1:7">
      <c r="A99" s="90"/>
      <c r="B99" s="50" t="s">
        <v>105</v>
      </c>
      <c r="C99" s="87" t="s">
        <v>59</v>
      </c>
      <c r="D99" s="91">
        <v>10981</v>
      </c>
      <c r="E99" s="92">
        <v>9728</v>
      </c>
      <c r="F99" s="91" t="s">
        <v>106</v>
      </c>
      <c r="G99" s="93">
        <v>106.1</v>
      </c>
    </row>
    <row r="100" spans="1:7">
      <c r="A100" s="90"/>
      <c r="B100" s="50" t="s">
        <v>107</v>
      </c>
      <c r="C100" s="87" t="s">
        <v>108</v>
      </c>
      <c r="D100" s="47">
        <v>580</v>
      </c>
      <c r="E100" s="51">
        <v>210</v>
      </c>
      <c r="F100" s="47">
        <v>381</v>
      </c>
      <c r="G100" s="53">
        <f>F100/E100%</f>
        <v>181.42857142857142</v>
      </c>
    </row>
    <row r="101" spans="1:7">
      <c r="A101" s="90"/>
      <c r="B101" s="50" t="s">
        <v>109</v>
      </c>
      <c r="C101" s="87" t="s">
        <v>59</v>
      </c>
      <c r="D101" s="91">
        <v>2248</v>
      </c>
      <c r="E101" s="92">
        <v>2647</v>
      </c>
      <c r="F101" s="91">
        <v>1824</v>
      </c>
      <c r="G101" s="54">
        <f t="shared" ref="G101:G109" si="4">F101/E101%</f>
        <v>68.908197959954663</v>
      </c>
    </row>
    <row r="102" spans="1:7">
      <c r="A102" s="90"/>
      <c r="B102" s="50" t="s">
        <v>110</v>
      </c>
      <c r="C102" s="87" t="s">
        <v>108</v>
      </c>
      <c r="D102" s="47">
        <v>275</v>
      </c>
      <c r="E102" s="51">
        <v>350</v>
      </c>
      <c r="F102" s="47">
        <v>176</v>
      </c>
      <c r="G102" s="54">
        <f t="shared" si="4"/>
        <v>50.285714285714285</v>
      </c>
    </row>
    <row r="103" spans="1:7">
      <c r="A103" s="90"/>
      <c r="B103" s="50" t="s">
        <v>111</v>
      </c>
      <c r="C103" s="87" t="s">
        <v>59</v>
      </c>
      <c r="D103" s="47">
        <v>45</v>
      </c>
      <c r="E103" s="51">
        <v>52</v>
      </c>
      <c r="F103" s="47">
        <v>53</v>
      </c>
      <c r="G103" s="53">
        <f t="shared" si="4"/>
        <v>101.92307692307692</v>
      </c>
    </row>
    <row r="104" spans="1:7">
      <c r="A104" s="90"/>
      <c r="B104" s="50" t="s">
        <v>112</v>
      </c>
      <c r="C104" s="87" t="s">
        <v>59</v>
      </c>
      <c r="D104" s="47">
        <v>253</v>
      </c>
      <c r="E104" s="51">
        <v>0</v>
      </c>
      <c r="F104" s="47">
        <v>0</v>
      </c>
      <c r="G104" s="53">
        <v>100</v>
      </c>
    </row>
    <row r="105" spans="1:7" ht="33">
      <c r="A105" s="90"/>
      <c r="B105" s="50" t="s">
        <v>113</v>
      </c>
      <c r="C105" s="87" t="s">
        <v>59</v>
      </c>
      <c r="D105" s="94">
        <v>1365</v>
      </c>
      <c r="E105" s="95">
        <v>600</v>
      </c>
      <c r="F105" s="94">
        <v>1466</v>
      </c>
      <c r="G105" s="96">
        <f t="shared" si="4"/>
        <v>244.33333333333334</v>
      </c>
    </row>
    <row r="106" spans="1:7" ht="33">
      <c r="A106" s="90"/>
      <c r="B106" s="50" t="s">
        <v>114</v>
      </c>
      <c r="C106" s="87" t="s">
        <v>12</v>
      </c>
      <c r="D106" s="97">
        <v>100</v>
      </c>
      <c r="E106" s="98">
        <v>100</v>
      </c>
      <c r="F106" s="97">
        <v>100</v>
      </c>
      <c r="G106" s="96">
        <f t="shared" si="4"/>
        <v>100</v>
      </c>
    </row>
    <row r="107" spans="1:7">
      <c r="A107" s="90"/>
      <c r="B107" s="50" t="s">
        <v>115</v>
      </c>
      <c r="C107" s="87" t="s">
        <v>57</v>
      </c>
      <c r="D107" s="47">
        <v>85</v>
      </c>
      <c r="E107" s="51">
        <v>85</v>
      </c>
      <c r="F107" s="47">
        <v>85</v>
      </c>
      <c r="G107" s="53">
        <f t="shared" si="4"/>
        <v>100</v>
      </c>
    </row>
    <row r="108" spans="1:7" ht="33">
      <c r="A108" s="90"/>
      <c r="B108" s="50" t="s">
        <v>116</v>
      </c>
      <c r="C108" s="87" t="s">
        <v>57</v>
      </c>
      <c r="D108" s="97">
        <v>3</v>
      </c>
      <c r="E108" s="99">
        <v>3</v>
      </c>
      <c r="F108" s="100">
        <v>3</v>
      </c>
      <c r="G108" s="96">
        <f t="shared" si="4"/>
        <v>100</v>
      </c>
    </row>
    <row r="109" spans="1:7">
      <c r="A109" s="90"/>
      <c r="B109" s="50" t="s">
        <v>117</v>
      </c>
      <c r="C109" s="87" t="s">
        <v>59</v>
      </c>
      <c r="D109" s="94">
        <v>14300</v>
      </c>
      <c r="E109" s="95">
        <v>10300</v>
      </c>
      <c r="F109" s="94">
        <v>10300</v>
      </c>
      <c r="G109" s="96">
        <f t="shared" si="4"/>
        <v>100</v>
      </c>
    </row>
    <row r="110" spans="1:7" ht="17.25" thickBot="1">
      <c r="A110" s="90"/>
      <c r="B110" s="50"/>
      <c r="C110" s="87"/>
      <c r="D110" s="47"/>
      <c r="E110" s="51"/>
      <c r="F110" s="47"/>
      <c r="G110" s="101">
        <f>AVERAGE(G96:G109)</f>
        <v>111.24830112871111</v>
      </c>
    </row>
    <row r="111" spans="1:7" ht="18.75" customHeight="1" thickBot="1">
      <c r="A111" s="357" t="s">
        <v>118</v>
      </c>
      <c r="B111" s="358"/>
      <c r="C111" s="358"/>
      <c r="D111" s="358"/>
      <c r="E111" s="358"/>
      <c r="F111" s="358"/>
      <c r="G111" s="359"/>
    </row>
    <row r="112" spans="1:7" ht="17.25" thickBot="1">
      <c r="A112" s="102">
        <v>7</v>
      </c>
      <c r="B112" s="369" t="s">
        <v>119</v>
      </c>
      <c r="C112" s="370"/>
      <c r="D112" s="370"/>
      <c r="E112" s="370"/>
      <c r="F112" s="370"/>
      <c r="G112" s="371"/>
    </row>
    <row r="113" spans="1:7">
      <c r="A113" s="103"/>
      <c r="B113" s="104" t="s">
        <v>120</v>
      </c>
      <c r="C113" s="105" t="s">
        <v>57</v>
      </c>
      <c r="D113" s="106">
        <v>42.7</v>
      </c>
      <c r="E113" s="106">
        <v>43.1</v>
      </c>
      <c r="F113" s="107">
        <v>42.9</v>
      </c>
      <c r="G113" s="108">
        <f>F113/E113%</f>
        <v>99.535962877030158</v>
      </c>
    </row>
    <row r="114" spans="1:7" ht="49.5">
      <c r="A114" s="29"/>
      <c r="B114" s="109" t="s">
        <v>121</v>
      </c>
      <c r="C114" s="110" t="s">
        <v>12</v>
      </c>
      <c r="D114" s="111">
        <v>22.3</v>
      </c>
      <c r="E114" s="110">
        <v>22.3</v>
      </c>
      <c r="F114" s="112">
        <v>22.4</v>
      </c>
      <c r="G114" s="113">
        <f t="shared" ref="G114:G118" si="5">F114/E114%</f>
        <v>100.44843049327353</v>
      </c>
    </row>
    <row r="115" spans="1:7" ht="42.75">
      <c r="A115" s="29"/>
      <c r="B115" s="109" t="s">
        <v>122</v>
      </c>
      <c r="C115" s="114" t="s">
        <v>123</v>
      </c>
      <c r="D115" s="111">
        <v>100</v>
      </c>
      <c r="E115" s="111">
        <v>104.6</v>
      </c>
      <c r="F115" s="115">
        <v>104.6</v>
      </c>
      <c r="G115" s="116">
        <f t="shared" si="5"/>
        <v>99.999999999999986</v>
      </c>
    </row>
    <row r="116" spans="1:7" ht="46.5" customHeight="1">
      <c r="A116" s="29"/>
      <c r="B116" s="109" t="s">
        <v>124</v>
      </c>
      <c r="C116" s="117" t="s">
        <v>123</v>
      </c>
      <c r="D116" s="111">
        <v>100</v>
      </c>
      <c r="E116" s="110">
        <v>104.5</v>
      </c>
      <c r="F116" s="112">
        <v>104.5</v>
      </c>
      <c r="G116" s="116">
        <f t="shared" si="5"/>
        <v>100</v>
      </c>
    </row>
    <row r="117" spans="1:7">
      <c r="A117" s="29"/>
      <c r="B117" s="118" t="s">
        <v>125</v>
      </c>
      <c r="C117" s="110" t="s">
        <v>12</v>
      </c>
      <c r="D117" s="111">
        <v>40.299999999999997</v>
      </c>
      <c r="E117" s="111">
        <v>41</v>
      </c>
      <c r="F117" s="119">
        <v>41</v>
      </c>
      <c r="G117" s="116">
        <f t="shared" si="5"/>
        <v>100</v>
      </c>
    </row>
    <row r="118" spans="1:7" ht="49.5">
      <c r="A118" s="29"/>
      <c r="B118" s="118" t="s">
        <v>126</v>
      </c>
      <c r="C118" s="110" t="s">
        <v>127</v>
      </c>
      <c r="D118" s="110">
        <v>768</v>
      </c>
      <c r="E118" s="110">
        <v>880</v>
      </c>
      <c r="F118" s="112">
        <v>738</v>
      </c>
      <c r="G118" s="120">
        <f t="shared" si="5"/>
        <v>83.86363636363636</v>
      </c>
    </row>
    <row r="119" spans="1:7" ht="17.25" thickBot="1">
      <c r="A119" s="121"/>
      <c r="B119" s="122"/>
      <c r="C119" s="123"/>
      <c r="D119" s="124"/>
      <c r="E119" s="124"/>
      <c r="F119" s="124"/>
      <c r="G119" s="125">
        <f>AVERAGE(G113:G118)</f>
        <v>97.308004955656671</v>
      </c>
    </row>
    <row r="120" spans="1:7" ht="17.25" customHeight="1" thickBot="1">
      <c r="A120" s="28">
        <v>8</v>
      </c>
      <c r="B120" s="372" t="s">
        <v>128</v>
      </c>
      <c r="C120" s="373"/>
      <c r="D120" s="373"/>
      <c r="E120" s="373"/>
      <c r="F120" s="373"/>
      <c r="G120" s="374"/>
    </row>
    <row r="121" spans="1:7">
      <c r="A121" s="103"/>
      <c r="B121" s="126" t="s">
        <v>129</v>
      </c>
      <c r="C121" s="127" t="s">
        <v>57</v>
      </c>
      <c r="D121" s="127">
        <v>1</v>
      </c>
      <c r="E121" s="126">
        <v>1</v>
      </c>
      <c r="F121" s="126">
        <v>1</v>
      </c>
      <c r="G121" s="128">
        <v>100</v>
      </c>
    </row>
    <row r="122" spans="1:7">
      <c r="A122" s="129"/>
      <c r="B122" s="130" t="s">
        <v>130</v>
      </c>
      <c r="C122" s="131" t="s">
        <v>57</v>
      </c>
      <c r="D122" s="131" t="s">
        <v>23</v>
      </c>
      <c r="E122" s="130">
        <v>1</v>
      </c>
      <c r="F122" s="130">
        <v>0</v>
      </c>
      <c r="G122" s="132">
        <f>F122/E122%</f>
        <v>0</v>
      </c>
    </row>
    <row r="123" spans="1:7" ht="33">
      <c r="A123" s="129"/>
      <c r="B123" s="130" t="s">
        <v>131</v>
      </c>
      <c r="C123" s="131" t="s">
        <v>57</v>
      </c>
      <c r="D123" s="131" t="s">
        <v>23</v>
      </c>
      <c r="E123" s="130">
        <v>1</v>
      </c>
      <c r="F123" s="130">
        <v>1</v>
      </c>
      <c r="G123" s="133">
        <f>F123/E123%</f>
        <v>100</v>
      </c>
    </row>
    <row r="124" spans="1:7">
      <c r="A124" s="129"/>
      <c r="B124" s="130" t="s">
        <v>132</v>
      </c>
      <c r="C124" s="131" t="s">
        <v>57</v>
      </c>
      <c r="D124" s="130"/>
      <c r="E124" s="130">
        <v>1</v>
      </c>
      <c r="F124" s="130">
        <v>1</v>
      </c>
      <c r="G124" s="133">
        <f>F124/E124%</f>
        <v>100</v>
      </c>
    </row>
    <row r="125" spans="1:7" ht="17.25" thickBot="1">
      <c r="A125" s="134"/>
      <c r="B125" s="45"/>
      <c r="C125" s="135"/>
      <c r="D125" s="135"/>
      <c r="E125" s="135"/>
      <c r="F125" s="135"/>
      <c r="G125" s="136">
        <f>AVERAGE(G121:G124)</f>
        <v>75</v>
      </c>
    </row>
    <row r="126" spans="1:7" ht="17.25" customHeight="1" thickBot="1">
      <c r="A126" s="137"/>
      <c r="B126" s="375" t="s">
        <v>133</v>
      </c>
      <c r="C126" s="375"/>
      <c r="D126" s="375"/>
      <c r="E126" s="375"/>
      <c r="F126" s="375"/>
      <c r="G126" s="375"/>
    </row>
    <row r="127" spans="1:7" ht="17.25" customHeight="1" thickBot="1">
      <c r="A127" s="138">
        <v>9</v>
      </c>
      <c r="B127" s="376" t="s">
        <v>134</v>
      </c>
      <c r="C127" s="377"/>
      <c r="D127" s="377"/>
      <c r="E127" s="377"/>
      <c r="F127" s="377"/>
      <c r="G127" s="378"/>
    </row>
    <row r="128" spans="1:7" ht="50.25" thickBot="1">
      <c r="A128" s="139"/>
      <c r="B128" s="140" t="s">
        <v>135</v>
      </c>
      <c r="C128" s="141" t="s">
        <v>12</v>
      </c>
      <c r="D128" s="142">
        <v>100</v>
      </c>
      <c r="E128" s="143">
        <v>100</v>
      </c>
      <c r="F128" s="96">
        <v>100</v>
      </c>
      <c r="G128" s="96">
        <v>100</v>
      </c>
    </row>
    <row r="129" spans="1:7" ht="50.25" thickBot="1">
      <c r="A129" s="144"/>
      <c r="B129" s="145" t="s">
        <v>136</v>
      </c>
      <c r="C129" s="146" t="s">
        <v>12</v>
      </c>
      <c r="D129" s="147">
        <v>42.7</v>
      </c>
      <c r="E129" s="148">
        <v>44.2</v>
      </c>
      <c r="F129" s="96">
        <v>40.229999999999997</v>
      </c>
      <c r="G129" s="149">
        <f>F129/E129%</f>
        <v>91.018099547511298</v>
      </c>
    </row>
    <row r="130" spans="1:7" ht="33.75" thickBot="1">
      <c r="A130" s="144"/>
      <c r="B130" s="145" t="s">
        <v>137</v>
      </c>
      <c r="C130" s="146" t="s">
        <v>12</v>
      </c>
      <c r="D130" s="150">
        <v>66</v>
      </c>
      <c r="E130" s="151">
        <v>67.2</v>
      </c>
      <c r="F130" s="152">
        <v>60.4</v>
      </c>
      <c r="G130" s="149">
        <f>F130/E130%</f>
        <v>89.88095238095238</v>
      </c>
    </row>
    <row r="131" spans="1:7" ht="33.75" thickBot="1">
      <c r="A131" s="144"/>
      <c r="B131" s="145" t="s">
        <v>138</v>
      </c>
      <c r="C131" s="146" t="s">
        <v>12</v>
      </c>
      <c r="D131" s="150">
        <v>50.5</v>
      </c>
      <c r="E131" s="151">
        <v>51</v>
      </c>
      <c r="F131" s="152">
        <v>42.37</v>
      </c>
      <c r="G131" s="149">
        <f>F131/E131%</f>
        <v>83.078431372549019</v>
      </c>
    </row>
    <row r="132" spans="1:7" ht="50.25" thickBot="1">
      <c r="A132" s="144"/>
      <c r="B132" s="145" t="s">
        <v>139</v>
      </c>
      <c r="C132" s="146" t="s">
        <v>12</v>
      </c>
      <c r="D132" s="147">
        <v>90.4</v>
      </c>
      <c r="E132" s="148">
        <v>90.6</v>
      </c>
      <c r="F132" s="153">
        <v>90.5</v>
      </c>
      <c r="G132" s="149">
        <f>F132/E132%</f>
        <v>99.889624724061818</v>
      </c>
    </row>
    <row r="133" spans="1:7" ht="18" customHeight="1" thickBot="1">
      <c r="A133" s="90"/>
      <c r="B133" s="64"/>
      <c r="C133" s="154"/>
      <c r="D133" s="155"/>
      <c r="E133" s="156"/>
      <c r="F133" s="156"/>
      <c r="G133" s="157">
        <f>AVERAGE(G128:G132)</f>
        <v>92.773421605014903</v>
      </c>
    </row>
    <row r="134" spans="1:7" ht="17.25" thickBot="1">
      <c r="A134" s="158">
        <v>10</v>
      </c>
      <c r="B134" s="362" t="s">
        <v>140</v>
      </c>
      <c r="C134" s="379"/>
      <c r="D134" s="379"/>
      <c r="E134" s="379"/>
      <c r="F134" s="379"/>
      <c r="G134" s="379"/>
    </row>
    <row r="135" spans="1:7" ht="33">
      <c r="A135" s="159"/>
      <c r="B135" s="160" t="s">
        <v>141</v>
      </c>
      <c r="C135" s="161" t="s">
        <v>12</v>
      </c>
      <c r="D135" s="162">
        <v>100</v>
      </c>
      <c r="E135" s="162">
        <v>100</v>
      </c>
      <c r="F135" s="162">
        <v>100</v>
      </c>
      <c r="G135" s="162">
        <v>100</v>
      </c>
    </row>
    <row r="136" spans="1:7" ht="67.5">
      <c r="A136" s="163"/>
      <c r="B136" s="164" t="s">
        <v>142</v>
      </c>
      <c r="C136" s="165" t="s">
        <v>143</v>
      </c>
      <c r="D136" s="166">
        <v>100</v>
      </c>
      <c r="E136" s="152">
        <v>100</v>
      </c>
      <c r="F136" s="152">
        <v>100</v>
      </c>
      <c r="G136" s="152">
        <v>100</v>
      </c>
    </row>
    <row r="137" spans="1:7">
      <c r="A137" s="163"/>
      <c r="B137" s="164" t="s">
        <v>144</v>
      </c>
      <c r="C137" s="167" t="s">
        <v>145</v>
      </c>
      <c r="D137" s="168">
        <v>366.8</v>
      </c>
      <c r="E137" s="96">
        <v>366.8</v>
      </c>
      <c r="F137" s="96">
        <v>368.7</v>
      </c>
      <c r="G137" s="96">
        <f>F137/E137%</f>
        <v>100.51799345692474</v>
      </c>
    </row>
    <row r="138" spans="1:7" ht="54">
      <c r="A138" s="163"/>
      <c r="B138" s="169" t="s">
        <v>146</v>
      </c>
      <c r="C138" s="165" t="s">
        <v>147</v>
      </c>
      <c r="D138" s="168">
        <v>100</v>
      </c>
      <c r="E138" s="96">
        <v>100</v>
      </c>
      <c r="F138" s="96">
        <v>100</v>
      </c>
      <c r="G138" s="96">
        <v>100</v>
      </c>
    </row>
    <row r="139" spans="1:7">
      <c r="A139" s="170"/>
      <c r="B139" s="171" t="s">
        <v>148</v>
      </c>
      <c r="C139" s="172" t="s">
        <v>149</v>
      </c>
      <c r="D139" s="96">
        <v>798.6</v>
      </c>
      <c r="E139" s="173">
        <v>798.6</v>
      </c>
      <c r="F139" s="173">
        <v>723</v>
      </c>
      <c r="G139" s="174">
        <f>F139/E139%</f>
        <v>90.533433508640115</v>
      </c>
    </row>
    <row r="140" spans="1:7">
      <c r="A140" s="175"/>
      <c r="B140" s="171" t="s">
        <v>150</v>
      </c>
      <c r="C140" s="176" t="s">
        <v>151</v>
      </c>
      <c r="D140" s="177">
        <v>1125.5</v>
      </c>
      <c r="E140" s="177">
        <v>1125.5</v>
      </c>
      <c r="F140" s="177">
        <v>1125.5</v>
      </c>
      <c r="G140" s="177">
        <v>100</v>
      </c>
    </row>
    <row r="141" spans="1:7">
      <c r="A141" s="178"/>
      <c r="B141" s="164"/>
      <c r="C141" s="179"/>
      <c r="D141" s="180"/>
      <c r="E141" s="180"/>
      <c r="F141" s="180"/>
      <c r="G141" s="181">
        <f>AVERAGE(G135:G140)</f>
        <v>98.508571160927474</v>
      </c>
    </row>
    <row r="142" spans="1:7" ht="17.25" thickBot="1">
      <c r="A142" s="182">
        <v>11</v>
      </c>
      <c r="B142" s="380" t="s">
        <v>152</v>
      </c>
      <c r="C142" s="381"/>
      <c r="D142" s="381"/>
      <c r="E142" s="381"/>
      <c r="F142" s="381"/>
      <c r="G142" s="382"/>
    </row>
    <row r="143" spans="1:7">
      <c r="A143" s="183"/>
      <c r="B143" s="64" t="s">
        <v>153</v>
      </c>
      <c r="C143" s="41"/>
      <c r="D143" s="184">
        <v>0.76</v>
      </c>
      <c r="E143" s="184">
        <v>0.83</v>
      </c>
      <c r="F143" s="184">
        <v>0.76</v>
      </c>
      <c r="G143" s="185">
        <f>F143/E143%</f>
        <v>91.566265060240966</v>
      </c>
    </row>
    <row r="144" spans="1:7">
      <c r="A144" s="186"/>
      <c r="B144" s="187" t="s">
        <v>154</v>
      </c>
      <c r="C144" s="188" t="s">
        <v>155</v>
      </c>
      <c r="D144" s="189">
        <v>243</v>
      </c>
      <c r="E144" s="189">
        <v>531</v>
      </c>
      <c r="F144" s="190">
        <v>0</v>
      </c>
      <c r="G144" s="185">
        <f t="shared" ref="G144:G145" si="6">F144/E144%</f>
        <v>0</v>
      </c>
    </row>
    <row r="145" spans="1:7">
      <c r="A145" s="186"/>
      <c r="B145" s="191" t="s">
        <v>156</v>
      </c>
      <c r="C145" s="188" t="s">
        <v>145</v>
      </c>
      <c r="D145" s="186">
        <v>1.1000000000000001</v>
      </c>
      <c r="E145" s="186">
        <v>1.88</v>
      </c>
      <c r="F145" s="192">
        <v>1.93</v>
      </c>
      <c r="G145" s="193">
        <f t="shared" si="6"/>
        <v>102.65957446808511</v>
      </c>
    </row>
    <row r="146" spans="1:7" ht="18.75" customHeight="1" thickBot="1">
      <c r="A146" s="90"/>
      <c r="B146" s="194"/>
      <c r="C146" s="195"/>
      <c r="D146" s="47"/>
      <c r="E146" s="51"/>
      <c r="F146" s="47"/>
      <c r="G146" s="101">
        <f>AVERAGE(G143:G145)</f>
        <v>64.74194650944203</v>
      </c>
    </row>
    <row r="147" spans="1:7" ht="17.25" customHeight="1" thickBot="1">
      <c r="A147" s="196">
        <v>12</v>
      </c>
      <c r="B147" s="354" t="s">
        <v>157</v>
      </c>
      <c r="C147" s="355"/>
      <c r="D147" s="355"/>
      <c r="E147" s="355"/>
      <c r="F147" s="355"/>
      <c r="G147" s="383"/>
    </row>
    <row r="148" spans="1:7">
      <c r="A148" s="129"/>
      <c r="B148" s="197" t="s">
        <v>158</v>
      </c>
      <c r="C148" s="198" t="s">
        <v>145</v>
      </c>
      <c r="D148" s="198" t="s">
        <v>23</v>
      </c>
      <c r="E148" s="188">
        <v>0.55000000000000004</v>
      </c>
      <c r="F148" s="188">
        <v>0.55000000000000004</v>
      </c>
      <c r="G148" s="199">
        <v>100</v>
      </c>
    </row>
    <row r="149" spans="1:7" ht="33">
      <c r="A149" s="129"/>
      <c r="B149" s="200" t="s">
        <v>159</v>
      </c>
      <c r="C149" s="188" t="s">
        <v>145</v>
      </c>
      <c r="D149" s="188" t="s">
        <v>23</v>
      </c>
      <c r="E149" s="188" t="s">
        <v>23</v>
      </c>
      <c r="F149" s="188" t="s">
        <v>23</v>
      </c>
      <c r="G149" s="201" t="s">
        <v>160</v>
      </c>
    </row>
    <row r="150" spans="1:7" ht="33">
      <c r="A150" s="129"/>
      <c r="B150" s="202" t="s">
        <v>161</v>
      </c>
      <c r="C150" s="188" t="s">
        <v>162</v>
      </c>
      <c r="D150" s="188">
        <v>5</v>
      </c>
      <c r="E150" s="188">
        <v>5</v>
      </c>
      <c r="F150" s="188">
        <v>5</v>
      </c>
      <c r="G150" s="201">
        <f>F150/E150%</f>
        <v>100</v>
      </c>
    </row>
    <row r="151" spans="1:7" ht="82.5">
      <c r="A151" s="129"/>
      <c r="B151" s="202" t="s">
        <v>163</v>
      </c>
      <c r="C151" s="188" t="s">
        <v>162</v>
      </c>
      <c r="D151" s="188" t="s">
        <v>23</v>
      </c>
      <c r="E151" s="188" t="s">
        <v>23</v>
      </c>
      <c r="F151" s="188" t="s">
        <v>23</v>
      </c>
      <c r="G151" s="203" t="s">
        <v>160</v>
      </c>
    </row>
    <row r="152" spans="1:7">
      <c r="A152" s="129"/>
      <c r="B152" s="204" t="s">
        <v>164</v>
      </c>
      <c r="C152" s="205" t="s">
        <v>57</v>
      </c>
      <c r="D152" s="188" t="s">
        <v>23</v>
      </c>
      <c r="E152" s="188" t="s">
        <v>23</v>
      </c>
      <c r="F152" s="188" t="s">
        <v>23</v>
      </c>
      <c r="G152" s="203" t="s">
        <v>160</v>
      </c>
    </row>
    <row r="153" spans="1:7">
      <c r="A153" s="129"/>
      <c r="B153" s="206" t="s">
        <v>165</v>
      </c>
      <c r="C153" s="207" t="s">
        <v>57</v>
      </c>
      <c r="D153" s="188" t="s">
        <v>23</v>
      </c>
      <c r="E153" s="188" t="s">
        <v>23</v>
      </c>
      <c r="F153" s="188" t="s">
        <v>23</v>
      </c>
      <c r="G153" s="203" t="s">
        <v>160</v>
      </c>
    </row>
    <row r="154" spans="1:7" ht="17.25" customHeight="1" thickBot="1">
      <c r="A154" s="129"/>
      <c r="B154" s="208"/>
      <c r="C154" s="209"/>
      <c r="D154" s="210"/>
      <c r="E154" s="42"/>
      <c r="F154" s="42"/>
      <c r="G154" s="211">
        <v>100</v>
      </c>
    </row>
    <row r="155" spans="1:7" ht="17.25" customHeight="1" thickBot="1">
      <c r="A155" s="129">
        <v>13</v>
      </c>
      <c r="B155" s="360" t="s">
        <v>166</v>
      </c>
      <c r="C155" s="360"/>
      <c r="D155" s="360"/>
      <c r="E155" s="360"/>
      <c r="F155" s="360"/>
      <c r="G155" s="361"/>
    </row>
    <row r="156" spans="1:7" ht="17.25" customHeight="1">
      <c r="A156" s="129"/>
      <c r="B156" s="385" t="s">
        <v>167</v>
      </c>
      <c r="C156" s="385"/>
      <c r="D156" s="385"/>
      <c r="E156" s="385"/>
      <c r="F156" s="385"/>
      <c r="G156" s="385"/>
    </row>
    <row r="157" spans="1:7" ht="15.75" customHeight="1">
      <c r="A157" s="129"/>
      <c r="B157" s="212" t="s">
        <v>168</v>
      </c>
      <c r="C157" s="186" t="s">
        <v>169</v>
      </c>
      <c r="D157" s="186">
        <v>5.6</v>
      </c>
      <c r="E157" s="186">
        <v>5.6</v>
      </c>
      <c r="F157" s="186">
        <v>5.7</v>
      </c>
      <c r="G157" s="213">
        <v>96.4</v>
      </c>
    </row>
    <row r="158" spans="1:7" ht="17.25" customHeight="1">
      <c r="A158" s="129"/>
      <c r="B158" s="212" t="s">
        <v>170</v>
      </c>
      <c r="C158" s="186" t="s">
        <v>171</v>
      </c>
      <c r="D158" s="186">
        <v>524</v>
      </c>
      <c r="E158" s="186">
        <v>734</v>
      </c>
      <c r="F158" s="186">
        <v>95</v>
      </c>
      <c r="G158" s="185">
        <f>F157:F158/E158%</f>
        <v>12.942779291553133</v>
      </c>
    </row>
    <row r="159" spans="1:7" ht="52.5" customHeight="1">
      <c r="A159" s="129"/>
      <c r="B159" s="202" t="s">
        <v>172</v>
      </c>
      <c r="C159" s="214" t="s">
        <v>173</v>
      </c>
      <c r="D159" s="186">
        <v>100</v>
      </c>
      <c r="E159" s="186">
        <v>100</v>
      </c>
      <c r="F159" s="186">
        <v>100</v>
      </c>
      <c r="G159" s="215">
        <v>100</v>
      </c>
    </row>
    <row r="160" spans="1:7" ht="32.25" customHeight="1">
      <c r="A160" s="129"/>
      <c r="B160" s="202" t="s">
        <v>174</v>
      </c>
      <c r="C160" s="186" t="s">
        <v>171</v>
      </c>
      <c r="D160" s="186">
        <v>8</v>
      </c>
      <c r="E160" s="186">
        <v>41</v>
      </c>
      <c r="F160" s="186">
        <v>16</v>
      </c>
      <c r="G160" s="185">
        <f>F160/E160%</f>
        <v>39.024390243902438</v>
      </c>
    </row>
    <row r="161" spans="1:7" ht="34.5" customHeight="1">
      <c r="A161" s="129"/>
      <c r="B161" s="202" t="s">
        <v>175</v>
      </c>
      <c r="C161" s="186" t="s">
        <v>171</v>
      </c>
      <c r="D161" s="186" t="s">
        <v>23</v>
      </c>
      <c r="E161" s="186" t="s">
        <v>23</v>
      </c>
      <c r="F161" s="186" t="s">
        <v>23</v>
      </c>
      <c r="G161" s="216" t="s">
        <v>23</v>
      </c>
    </row>
    <row r="162" spans="1:7" ht="33.75" customHeight="1">
      <c r="A162" s="129"/>
      <c r="B162" s="202" t="s">
        <v>176</v>
      </c>
      <c r="C162" s="186" t="s">
        <v>171</v>
      </c>
      <c r="D162" s="186" t="s">
        <v>23</v>
      </c>
      <c r="E162" s="186">
        <v>9</v>
      </c>
      <c r="F162" s="186">
        <v>9</v>
      </c>
      <c r="G162" s="215">
        <v>100</v>
      </c>
    </row>
    <row r="163" spans="1:7" ht="18.75" customHeight="1">
      <c r="A163" s="129"/>
      <c r="C163" s="186"/>
      <c r="D163" s="186"/>
      <c r="E163" s="186"/>
      <c r="F163" s="186"/>
      <c r="G163" s="217">
        <f>AVERAGE(G157:G162)</f>
        <v>69.673433907091109</v>
      </c>
    </row>
    <row r="164" spans="1:7" ht="17.25" customHeight="1">
      <c r="A164" s="129"/>
      <c r="B164" s="386" t="s">
        <v>177</v>
      </c>
      <c r="C164" s="387"/>
      <c r="D164" s="387"/>
      <c r="E164" s="387"/>
      <c r="F164" s="387"/>
      <c r="G164" s="388"/>
    </row>
    <row r="165" spans="1:7">
      <c r="A165" s="129"/>
      <c r="B165" s="118" t="s">
        <v>178</v>
      </c>
      <c r="C165" s="186" t="s">
        <v>151</v>
      </c>
      <c r="D165" s="186" t="s">
        <v>23</v>
      </c>
      <c r="E165" s="186">
        <v>13.6</v>
      </c>
      <c r="F165" s="186">
        <v>13.6</v>
      </c>
      <c r="G165" s="215">
        <v>100</v>
      </c>
    </row>
    <row r="166" spans="1:7">
      <c r="A166" s="129"/>
      <c r="B166" s="118" t="s">
        <v>179</v>
      </c>
      <c r="C166" s="186" t="s">
        <v>151</v>
      </c>
      <c r="D166" s="186" t="s">
        <v>23</v>
      </c>
      <c r="E166" s="186">
        <v>0.11</v>
      </c>
      <c r="F166" s="186">
        <v>0.18</v>
      </c>
      <c r="G166" s="215">
        <f>F166/E166%</f>
        <v>163.63636363636363</v>
      </c>
    </row>
    <row r="167" spans="1:7">
      <c r="A167" s="129"/>
      <c r="B167" s="118" t="s">
        <v>180</v>
      </c>
      <c r="C167" s="186" t="s">
        <v>181</v>
      </c>
      <c r="D167" s="186" t="s">
        <v>23</v>
      </c>
      <c r="E167" s="186">
        <v>0.27300000000000002</v>
      </c>
      <c r="F167" s="186">
        <v>0.27300000000000002</v>
      </c>
      <c r="G167" s="215">
        <v>100</v>
      </c>
    </row>
    <row r="168" spans="1:7" ht="21" customHeight="1">
      <c r="A168" s="129"/>
      <c r="B168" s="118"/>
      <c r="C168" s="186"/>
      <c r="D168" s="186"/>
      <c r="E168" s="186"/>
      <c r="F168" s="186"/>
      <c r="G168" s="218">
        <f>AVERAGE(G165:G167)</f>
        <v>121.2121212121212</v>
      </c>
    </row>
    <row r="169" spans="1:7" ht="19.5" customHeight="1">
      <c r="A169" s="129"/>
      <c r="B169" s="118"/>
      <c r="C169" s="186"/>
      <c r="D169" s="186"/>
      <c r="E169" s="186"/>
      <c r="F169" s="186"/>
      <c r="G169" s="219">
        <f>(G163+G168)/2</f>
        <v>95.442777559606157</v>
      </c>
    </row>
    <row r="170" spans="1:7" ht="17.25" thickBot="1">
      <c r="A170" s="220">
        <v>14</v>
      </c>
      <c r="B170" s="389" t="s">
        <v>182</v>
      </c>
      <c r="C170" s="353"/>
      <c r="D170" s="353"/>
      <c r="E170" s="353"/>
      <c r="F170" s="353"/>
      <c r="G170" s="390"/>
    </row>
    <row r="171" spans="1:7">
      <c r="A171" s="221"/>
      <c r="B171" s="45" t="s">
        <v>183</v>
      </c>
      <c r="C171" s="79" t="s">
        <v>145</v>
      </c>
      <c r="D171" s="79">
        <v>372.8</v>
      </c>
      <c r="E171" s="79">
        <v>373.4</v>
      </c>
      <c r="F171" s="79">
        <v>373.4</v>
      </c>
      <c r="G171" s="80">
        <f>F171/E171%</f>
        <v>100</v>
      </c>
    </row>
    <row r="172" spans="1:7">
      <c r="A172" s="222"/>
      <c r="B172" s="56" t="s">
        <v>184</v>
      </c>
      <c r="C172" s="82" t="s">
        <v>12</v>
      </c>
      <c r="D172" s="223">
        <v>34.1</v>
      </c>
      <c r="E172" s="223">
        <v>42.7</v>
      </c>
      <c r="F172" s="223">
        <v>42.7</v>
      </c>
      <c r="G172" s="70">
        <f t="shared" ref="G172:G180" si="7">F172/E172%</f>
        <v>100</v>
      </c>
    </row>
    <row r="173" spans="1:7">
      <c r="A173" s="222"/>
      <c r="B173" s="56" t="s">
        <v>185</v>
      </c>
      <c r="C173" s="82" t="s">
        <v>12</v>
      </c>
      <c r="D173" s="224">
        <v>7.5</v>
      </c>
      <c r="E173" s="224">
        <v>7.5</v>
      </c>
      <c r="F173" s="224">
        <v>0</v>
      </c>
      <c r="G173" s="68">
        <v>0</v>
      </c>
    </row>
    <row r="174" spans="1:7">
      <c r="A174" s="222"/>
      <c r="B174" s="56" t="s">
        <v>186</v>
      </c>
      <c r="C174" s="82" t="s">
        <v>12</v>
      </c>
      <c r="D174" s="224">
        <v>26.6</v>
      </c>
      <c r="E174" s="224">
        <v>35.200000000000003</v>
      </c>
      <c r="F174" s="224">
        <v>42.7</v>
      </c>
      <c r="G174" s="70">
        <f t="shared" si="7"/>
        <v>121.30681818181817</v>
      </c>
    </row>
    <row r="175" spans="1:7">
      <c r="A175" s="222"/>
      <c r="B175" s="56" t="s">
        <v>187</v>
      </c>
      <c r="C175" s="82" t="s">
        <v>171</v>
      </c>
      <c r="D175" s="224">
        <v>55</v>
      </c>
      <c r="E175" s="224">
        <v>58</v>
      </c>
      <c r="F175" s="224">
        <v>60</v>
      </c>
      <c r="G175" s="70">
        <f t="shared" si="7"/>
        <v>103.44827586206897</v>
      </c>
    </row>
    <row r="176" spans="1:7">
      <c r="A176" s="222"/>
      <c r="B176" s="56" t="s">
        <v>188</v>
      </c>
      <c r="C176" s="82" t="s">
        <v>12</v>
      </c>
      <c r="D176" s="56">
        <v>66.2</v>
      </c>
      <c r="E176" s="56">
        <v>69.900000000000006</v>
      </c>
      <c r="F176" s="56">
        <v>72.290000000000006</v>
      </c>
      <c r="G176" s="70">
        <f>F176/E176%</f>
        <v>103.41917024320458</v>
      </c>
    </row>
    <row r="177" spans="1:7">
      <c r="A177" s="222"/>
      <c r="B177" s="56" t="s">
        <v>189</v>
      </c>
      <c r="C177" s="82" t="s">
        <v>190</v>
      </c>
      <c r="D177" s="56">
        <v>8</v>
      </c>
      <c r="E177" s="56">
        <v>25</v>
      </c>
      <c r="F177" s="56">
        <v>22</v>
      </c>
      <c r="G177" s="68">
        <f>F177/E177%</f>
        <v>88</v>
      </c>
    </row>
    <row r="178" spans="1:7">
      <c r="A178" s="222"/>
      <c r="B178" s="56" t="s">
        <v>191</v>
      </c>
      <c r="C178" s="82" t="s">
        <v>171</v>
      </c>
      <c r="D178" s="224">
        <v>41</v>
      </c>
      <c r="E178" s="224">
        <v>52</v>
      </c>
      <c r="F178" s="224">
        <v>56</v>
      </c>
      <c r="G178" s="70">
        <f t="shared" si="7"/>
        <v>107.69230769230769</v>
      </c>
    </row>
    <row r="179" spans="1:7">
      <c r="A179" s="222"/>
      <c r="B179" s="56" t="s">
        <v>192</v>
      </c>
      <c r="C179" s="82" t="s">
        <v>12</v>
      </c>
      <c r="D179" s="224">
        <v>51.3</v>
      </c>
      <c r="E179" s="224">
        <v>65</v>
      </c>
      <c r="F179" s="224">
        <v>70</v>
      </c>
      <c r="G179" s="70">
        <f t="shared" si="7"/>
        <v>107.69230769230769</v>
      </c>
    </row>
    <row r="180" spans="1:7">
      <c r="A180" s="222"/>
      <c r="B180" s="56" t="s">
        <v>193</v>
      </c>
      <c r="C180" s="82" t="s">
        <v>171</v>
      </c>
      <c r="D180" s="56">
        <v>4</v>
      </c>
      <c r="E180" s="56">
        <v>2</v>
      </c>
      <c r="F180" s="56">
        <v>2</v>
      </c>
      <c r="G180" s="70">
        <f t="shared" si="7"/>
        <v>100</v>
      </c>
    </row>
    <row r="181" spans="1:7" ht="17.25" thickBot="1">
      <c r="A181" s="225"/>
      <c r="B181" s="160"/>
      <c r="C181" s="226"/>
      <c r="D181" s="227"/>
      <c r="E181" s="227"/>
      <c r="F181" s="227"/>
      <c r="G181" s="228">
        <f>AVERAGE(G171:G180)</f>
        <v>93.155887967170727</v>
      </c>
    </row>
    <row r="182" spans="1:7" ht="17.25" customHeight="1" thickBot="1">
      <c r="A182" s="229">
        <v>15</v>
      </c>
      <c r="B182" s="391" t="s">
        <v>194</v>
      </c>
      <c r="C182" s="392"/>
      <c r="D182" s="392"/>
      <c r="E182" s="392"/>
      <c r="F182" s="392"/>
      <c r="G182" s="393"/>
    </row>
    <row r="183" spans="1:7">
      <c r="A183" s="230"/>
      <c r="B183" s="231" t="s">
        <v>195</v>
      </c>
      <c r="C183" s="232" t="s">
        <v>57</v>
      </c>
      <c r="D183" s="231">
        <v>359</v>
      </c>
      <c r="E183" s="231">
        <v>393</v>
      </c>
      <c r="F183" s="231">
        <v>402</v>
      </c>
      <c r="G183" s="233">
        <f>F183/E183%</f>
        <v>102.29007633587786</v>
      </c>
    </row>
    <row r="184" spans="1:7">
      <c r="A184" s="230"/>
      <c r="B184" s="56" t="s">
        <v>196</v>
      </c>
      <c r="C184" s="234" t="s">
        <v>12</v>
      </c>
      <c r="D184" s="56">
        <v>24.5</v>
      </c>
      <c r="E184" s="56">
        <v>26.82</v>
      </c>
      <c r="F184" s="56">
        <v>28.2</v>
      </c>
      <c r="G184" s="224">
        <f>F184/E184%</f>
        <v>105.14541387024609</v>
      </c>
    </row>
    <row r="185" spans="1:7" ht="33">
      <c r="A185" s="230"/>
      <c r="B185" s="235" t="s">
        <v>197</v>
      </c>
      <c r="C185" s="234" t="s">
        <v>12</v>
      </c>
      <c r="D185" s="56">
        <v>18.7</v>
      </c>
      <c r="E185" s="56">
        <v>20.350000000000001</v>
      </c>
      <c r="F185" s="56">
        <v>20.350000000000001</v>
      </c>
      <c r="G185" s="224">
        <f>F185/E185%</f>
        <v>100</v>
      </c>
    </row>
    <row r="186" spans="1:7">
      <c r="A186" s="25"/>
      <c r="B186" s="56" t="s">
        <v>198</v>
      </c>
      <c r="C186" s="236" t="s">
        <v>190</v>
      </c>
      <c r="D186" s="56">
        <v>5</v>
      </c>
      <c r="E186" s="56">
        <v>6</v>
      </c>
      <c r="F186" s="56">
        <v>6</v>
      </c>
      <c r="G186" s="224">
        <v>100</v>
      </c>
    </row>
    <row r="187" spans="1:7" ht="33">
      <c r="A187" s="237"/>
      <c r="B187" s="164" t="s">
        <v>199</v>
      </c>
      <c r="C187" s="236" t="s">
        <v>12</v>
      </c>
      <c r="D187" s="56">
        <v>33</v>
      </c>
      <c r="E187" s="56">
        <v>39.6</v>
      </c>
      <c r="F187" s="56">
        <v>15.8</v>
      </c>
      <c r="G187" s="238">
        <f>F187/E187%</f>
        <v>39.898989898989896</v>
      </c>
    </row>
    <row r="188" spans="1:7" ht="33">
      <c r="A188" s="237"/>
      <c r="B188" s="164" t="s">
        <v>200</v>
      </c>
      <c r="C188" s="236" t="s">
        <v>12</v>
      </c>
      <c r="D188" s="56">
        <v>0</v>
      </c>
      <c r="E188" s="82" t="s">
        <v>23</v>
      </c>
      <c r="F188" s="82" t="s">
        <v>23</v>
      </c>
      <c r="G188" s="239" t="s">
        <v>160</v>
      </c>
    </row>
    <row r="189" spans="1:7" ht="33">
      <c r="A189" s="237"/>
      <c r="B189" s="164" t="s">
        <v>201</v>
      </c>
      <c r="C189" s="236" t="s">
        <v>12</v>
      </c>
      <c r="D189" s="56">
        <v>0</v>
      </c>
      <c r="E189" s="82" t="s">
        <v>23</v>
      </c>
      <c r="F189" s="82" t="s">
        <v>23</v>
      </c>
      <c r="G189" s="239" t="s">
        <v>160</v>
      </c>
    </row>
    <row r="190" spans="1:7" ht="33">
      <c r="A190" s="237"/>
      <c r="B190" s="240" t="s">
        <v>202</v>
      </c>
      <c r="C190" s="236" t="s">
        <v>12</v>
      </c>
      <c r="D190" s="56">
        <v>0</v>
      </c>
      <c r="E190" s="82" t="s">
        <v>23</v>
      </c>
      <c r="F190" s="82" t="s">
        <v>23</v>
      </c>
      <c r="G190" s="239" t="s">
        <v>160</v>
      </c>
    </row>
    <row r="191" spans="1:7" ht="31.5" customHeight="1">
      <c r="A191" s="241"/>
      <c r="B191" s="164" t="s">
        <v>203</v>
      </c>
      <c r="C191" s="236" t="s">
        <v>12</v>
      </c>
      <c r="D191" s="242">
        <v>0</v>
      </c>
      <c r="E191" s="56">
        <v>0.76</v>
      </c>
      <c r="F191" s="56">
        <v>0.76</v>
      </c>
      <c r="G191" s="243">
        <v>100</v>
      </c>
    </row>
    <row r="192" spans="1:7" ht="15.75" customHeight="1">
      <c r="A192" s="159"/>
      <c r="B192" s="244"/>
      <c r="C192" s="245"/>
      <c r="D192" s="52"/>
      <c r="E192" s="52"/>
      <c r="F192" s="52"/>
      <c r="G192" s="246">
        <f>(G183+G184+G185+G186+G187+G191)/6</f>
        <v>91.222413350852321</v>
      </c>
    </row>
    <row r="193" spans="1:7" ht="15.75" customHeight="1" thickBot="1">
      <c r="A193" s="159"/>
      <c r="B193" s="247" t="s">
        <v>204</v>
      </c>
      <c r="C193" s="248"/>
      <c r="D193" s="249"/>
      <c r="E193" s="249"/>
      <c r="F193" s="249"/>
      <c r="G193" s="250"/>
    </row>
    <row r="194" spans="1:7" ht="17.25" thickBot="1">
      <c r="A194" s="220">
        <v>16</v>
      </c>
      <c r="B194" s="394" t="s">
        <v>205</v>
      </c>
      <c r="C194" s="355"/>
      <c r="D194" s="355"/>
      <c r="E194" s="355"/>
      <c r="F194" s="355"/>
      <c r="G194" s="356"/>
    </row>
    <row r="195" spans="1:7">
      <c r="A195" s="251"/>
      <c r="B195" s="395" t="s">
        <v>206</v>
      </c>
      <c r="C195" s="395" t="s">
        <v>57</v>
      </c>
      <c r="D195" s="395"/>
      <c r="E195" s="395">
        <v>36</v>
      </c>
      <c r="F195" s="395">
        <v>15</v>
      </c>
      <c r="G195" s="395">
        <v>0.41699999999999998</v>
      </c>
    </row>
    <row r="196" spans="1:7">
      <c r="A196" s="90"/>
      <c r="B196" s="252" t="s">
        <v>207</v>
      </c>
      <c r="C196" s="198" t="s">
        <v>108</v>
      </c>
      <c r="D196" s="198">
        <v>5</v>
      </c>
      <c r="E196" s="198">
        <v>8</v>
      </c>
      <c r="F196" s="198">
        <v>9</v>
      </c>
      <c r="G196" s="199">
        <f>F196/E196%</f>
        <v>112.5</v>
      </c>
    </row>
    <row r="197" spans="1:7">
      <c r="A197" s="90"/>
      <c r="B197" s="253" t="s">
        <v>208</v>
      </c>
      <c r="C197" s="188" t="s">
        <v>59</v>
      </c>
      <c r="D197" s="188">
        <v>13</v>
      </c>
      <c r="E197" s="188">
        <v>19</v>
      </c>
      <c r="F197" s="188">
        <v>20</v>
      </c>
      <c r="G197" s="199">
        <f>F197/E197%</f>
        <v>105.26315789473684</v>
      </c>
    </row>
    <row r="198" spans="1:7">
      <c r="A198" s="90"/>
      <c r="B198" s="109" t="s">
        <v>209</v>
      </c>
      <c r="C198" s="254" t="s">
        <v>149</v>
      </c>
      <c r="D198" s="188">
        <v>0.2</v>
      </c>
      <c r="E198" s="188">
        <v>0.33</v>
      </c>
      <c r="F198" s="188">
        <v>0.38</v>
      </c>
      <c r="G198" s="199">
        <f>F198/E198%</f>
        <v>115.15151515151516</v>
      </c>
    </row>
    <row r="199" spans="1:7">
      <c r="A199" s="90"/>
      <c r="B199" s="194"/>
      <c r="C199" s="154"/>
      <c r="D199" s="255"/>
      <c r="E199" s="256"/>
      <c r="F199" s="255"/>
      <c r="G199" s="257">
        <f>AVERAGE(G196:G198)</f>
        <v>110.971557682084</v>
      </c>
    </row>
    <row r="200" spans="1:7" ht="42.75">
      <c r="A200" s="90"/>
      <c r="B200" s="258" t="s">
        <v>210</v>
      </c>
      <c r="C200" s="396"/>
      <c r="D200" s="396"/>
      <c r="E200" s="396"/>
      <c r="F200" s="396"/>
      <c r="G200" s="397"/>
    </row>
    <row r="201" spans="1:7" ht="33">
      <c r="A201" s="90"/>
      <c r="B201" s="30" t="s">
        <v>211</v>
      </c>
      <c r="C201" s="188" t="s">
        <v>108</v>
      </c>
      <c r="D201" s="188">
        <v>15</v>
      </c>
      <c r="E201" s="188">
        <v>10</v>
      </c>
      <c r="F201" s="188">
        <v>8</v>
      </c>
      <c r="G201" s="193">
        <v>120</v>
      </c>
    </row>
    <row r="202" spans="1:7" ht="33">
      <c r="A202" s="90"/>
      <c r="B202" s="30" t="s">
        <v>212</v>
      </c>
      <c r="C202" s="188" t="s">
        <v>59</v>
      </c>
      <c r="D202" s="188">
        <v>32</v>
      </c>
      <c r="E202" s="188">
        <v>24</v>
      </c>
      <c r="F202" s="188">
        <v>16</v>
      </c>
      <c r="G202" s="193">
        <v>133.30000000000001</v>
      </c>
    </row>
    <row r="203" spans="1:7" ht="33">
      <c r="A203" s="90"/>
      <c r="B203" s="30" t="s">
        <v>213</v>
      </c>
      <c r="C203" s="259" t="s">
        <v>214</v>
      </c>
      <c r="D203" s="188">
        <v>0.69</v>
      </c>
      <c r="E203" s="260">
        <v>0.4</v>
      </c>
      <c r="F203" s="260">
        <v>0.25</v>
      </c>
      <c r="G203" s="185">
        <f>F203/E203%</f>
        <v>62.5</v>
      </c>
    </row>
    <row r="204" spans="1:7">
      <c r="A204" s="90"/>
      <c r="B204" s="261"/>
      <c r="C204" s="261"/>
      <c r="D204" s="261"/>
      <c r="E204" s="261"/>
      <c r="F204" s="261"/>
      <c r="G204" s="262">
        <f>AVERAGE(G201:G203)</f>
        <v>105.26666666666667</v>
      </c>
    </row>
    <row r="205" spans="1:7" ht="27.75" customHeight="1">
      <c r="A205" s="90"/>
      <c r="B205" s="263" t="s">
        <v>215</v>
      </c>
      <c r="C205" s="396"/>
      <c r="D205" s="396"/>
      <c r="E205" s="396"/>
      <c r="F205" s="396"/>
      <c r="G205" s="397"/>
    </row>
    <row r="206" spans="1:7" ht="33">
      <c r="A206" s="90"/>
      <c r="B206" s="264" t="s">
        <v>216</v>
      </c>
      <c r="C206" s="265" t="s">
        <v>217</v>
      </c>
      <c r="D206" s="266">
        <v>1</v>
      </c>
      <c r="E206" s="266">
        <v>5</v>
      </c>
      <c r="F206" s="266">
        <v>5</v>
      </c>
      <c r="G206" s="193">
        <v>100</v>
      </c>
    </row>
    <row r="207" spans="1:7" ht="33">
      <c r="A207" s="90"/>
      <c r="B207" s="30" t="s">
        <v>218</v>
      </c>
      <c r="C207" s="188" t="s">
        <v>12</v>
      </c>
      <c r="D207" s="266">
        <v>0.7</v>
      </c>
      <c r="E207" s="266">
        <v>3.5</v>
      </c>
      <c r="F207" s="266">
        <v>3.5</v>
      </c>
      <c r="G207" s="193">
        <v>100</v>
      </c>
    </row>
    <row r="208" spans="1:7" ht="33">
      <c r="A208" s="90"/>
      <c r="B208" s="264" t="s">
        <v>219</v>
      </c>
      <c r="C208" s="267" t="s">
        <v>220</v>
      </c>
      <c r="D208" s="266">
        <v>0.83</v>
      </c>
      <c r="E208" s="266">
        <v>4.7</v>
      </c>
      <c r="F208" s="266">
        <v>4.7</v>
      </c>
      <c r="G208" s="193">
        <v>100</v>
      </c>
    </row>
    <row r="209" spans="1:7" ht="40.5">
      <c r="A209" s="90"/>
      <c r="B209" s="268" t="s">
        <v>221</v>
      </c>
      <c r="C209" s="269" t="s">
        <v>222</v>
      </c>
      <c r="D209" s="266" t="s">
        <v>223</v>
      </c>
      <c r="E209" s="266" t="s">
        <v>224</v>
      </c>
      <c r="F209" s="266" t="s">
        <v>224</v>
      </c>
      <c r="G209" s="193">
        <v>100</v>
      </c>
    </row>
    <row r="210" spans="1:7" ht="15" customHeight="1">
      <c r="A210" s="129"/>
      <c r="B210" s="261"/>
      <c r="C210" s="261"/>
      <c r="D210" s="56"/>
      <c r="E210" s="56"/>
      <c r="F210" s="56"/>
      <c r="G210" s="57">
        <v>100</v>
      </c>
    </row>
    <row r="211" spans="1:7" ht="33.75" customHeight="1">
      <c r="A211" s="90"/>
      <c r="B211" s="398" t="s">
        <v>225</v>
      </c>
      <c r="C211" s="399"/>
      <c r="D211" s="399"/>
      <c r="E211" s="399"/>
      <c r="F211" s="399"/>
      <c r="G211" s="400"/>
    </row>
    <row r="212" spans="1:7">
      <c r="A212" s="90"/>
      <c r="B212" s="270" t="s">
        <v>226</v>
      </c>
      <c r="C212" s="188" t="s">
        <v>108</v>
      </c>
      <c r="D212" s="188" t="s">
        <v>23</v>
      </c>
      <c r="E212" s="188">
        <v>3</v>
      </c>
      <c r="F212" s="188">
        <v>3</v>
      </c>
      <c r="G212" s="201">
        <v>100</v>
      </c>
    </row>
    <row r="213" spans="1:7" ht="33">
      <c r="A213" s="90"/>
      <c r="B213" s="187" t="s">
        <v>227</v>
      </c>
      <c r="C213" s="259" t="s">
        <v>214</v>
      </c>
      <c r="D213" s="188" t="s">
        <v>23</v>
      </c>
      <c r="E213" s="188">
        <v>0.15</v>
      </c>
      <c r="F213" s="188">
        <v>0.34</v>
      </c>
      <c r="G213" s="201">
        <f>F212:F213/E213%</f>
        <v>226.66666666666669</v>
      </c>
    </row>
    <row r="214" spans="1:7" ht="33">
      <c r="A214" s="90"/>
      <c r="B214" s="270" t="s">
        <v>228</v>
      </c>
      <c r="C214" s="188" t="s">
        <v>220</v>
      </c>
      <c r="D214" s="188" t="s">
        <v>23</v>
      </c>
      <c r="E214" s="260">
        <v>3</v>
      </c>
      <c r="F214" s="271">
        <v>3.74</v>
      </c>
      <c r="G214" s="193">
        <f>F214/E214%</f>
        <v>124.66666666666667</v>
      </c>
    </row>
    <row r="215" spans="1:7" ht="33">
      <c r="A215" s="90"/>
      <c r="B215" s="267" t="s">
        <v>229</v>
      </c>
      <c r="C215" s="188" t="s">
        <v>108</v>
      </c>
      <c r="D215" s="188">
        <v>47</v>
      </c>
      <c r="E215" s="188">
        <v>35</v>
      </c>
      <c r="F215" s="188">
        <v>34</v>
      </c>
      <c r="G215" s="185">
        <f>F215/E215%</f>
        <v>97.142857142857153</v>
      </c>
    </row>
    <row r="216" spans="1:7" ht="15.75" customHeight="1">
      <c r="A216" s="90"/>
      <c r="B216" s="194"/>
      <c r="C216" s="154"/>
      <c r="D216" s="255"/>
      <c r="E216" s="256"/>
      <c r="F216" s="255"/>
      <c r="G216" s="257">
        <f>AVERAGE(G212:G215)</f>
        <v>137.11904761904762</v>
      </c>
    </row>
    <row r="217" spans="1:7" ht="33" customHeight="1">
      <c r="A217" s="90"/>
      <c r="B217" s="401" t="s">
        <v>230</v>
      </c>
      <c r="C217" s="396"/>
      <c r="D217" s="396"/>
      <c r="E217" s="396"/>
      <c r="F217" s="396"/>
      <c r="G217" s="397"/>
    </row>
    <row r="218" spans="1:7" ht="33">
      <c r="A218" s="90"/>
      <c r="B218" s="267" t="s">
        <v>231</v>
      </c>
      <c r="C218" s="272" t="s">
        <v>59</v>
      </c>
      <c r="D218" s="272">
        <v>54</v>
      </c>
      <c r="E218" s="272">
        <v>60</v>
      </c>
      <c r="F218" s="272">
        <v>60</v>
      </c>
      <c r="G218" s="273">
        <f>F218/E218%</f>
        <v>100</v>
      </c>
    </row>
    <row r="219" spans="1:7">
      <c r="A219" s="90"/>
      <c r="B219" s="253" t="s">
        <v>232</v>
      </c>
      <c r="C219" s="188" t="s">
        <v>57</v>
      </c>
      <c r="D219" s="188" t="s">
        <v>233</v>
      </c>
      <c r="E219" s="188" t="s">
        <v>234</v>
      </c>
      <c r="F219" s="188" t="s">
        <v>235</v>
      </c>
      <c r="G219" s="273">
        <v>100</v>
      </c>
    </row>
    <row r="220" spans="1:7">
      <c r="A220" s="90"/>
      <c r="B220" s="253" t="s">
        <v>236</v>
      </c>
      <c r="C220" s="188" t="s">
        <v>237</v>
      </c>
      <c r="D220" s="188">
        <v>6.5</v>
      </c>
      <c r="E220" s="188">
        <v>7.2</v>
      </c>
      <c r="F220" s="201">
        <v>7.2</v>
      </c>
      <c r="G220" s="273">
        <f t="shared" ref="G220" si="8">F220/E220%</f>
        <v>99.999999999999986</v>
      </c>
    </row>
    <row r="221" spans="1:7">
      <c r="A221" s="90"/>
      <c r="B221" s="194"/>
      <c r="C221" s="154"/>
      <c r="D221" s="255"/>
      <c r="E221" s="256"/>
      <c r="F221" s="255"/>
      <c r="G221" s="257">
        <f>(G218+G219+G220)/3</f>
        <v>100</v>
      </c>
    </row>
    <row r="222" spans="1:7" ht="15.75" customHeight="1">
      <c r="A222" s="261"/>
      <c r="B222" s="274" t="s">
        <v>238</v>
      </c>
      <c r="C222" s="261"/>
      <c r="D222" s="261"/>
      <c r="E222" s="261"/>
      <c r="F222" s="261"/>
      <c r="G222" s="262">
        <f>(G199+G204+G210+G216+G221)/5</f>
        <v>110.67145439355966</v>
      </c>
    </row>
    <row r="223" spans="1:7" ht="17.25" thickBot="1">
      <c r="A223" s="402" t="s">
        <v>239</v>
      </c>
      <c r="B223" s="403"/>
      <c r="C223" s="403"/>
      <c r="D223" s="403"/>
      <c r="E223" s="403"/>
      <c r="F223" s="403"/>
      <c r="G223" s="404"/>
    </row>
    <row r="224" spans="1:7" ht="17.25" thickBot="1">
      <c r="A224" s="275">
        <v>17</v>
      </c>
      <c r="B224" s="384" t="s">
        <v>240</v>
      </c>
      <c r="C224" s="362"/>
      <c r="D224" s="362"/>
      <c r="E224" s="362"/>
      <c r="F224" s="362"/>
      <c r="G224" s="363"/>
    </row>
    <row r="225" spans="1:7" ht="33">
      <c r="A225" s="276"/>
      <c r="B225" s="277" t="s">
        <v>241</v>
      </c>
      <c r="C225" s="278" t="s">
        <v>242</v>
      </c>
      <c r="D225" s="279" t="s">
        <v>243</v>
      </c>
      <c r="E225" s="279" t="s">
        <v>244</v>
      </c>
      <c r="F225" s="93">
        <v>0</v>
      </c>
      <c r="G225" s="280">
        <v>0</v>
      </c>
    </row>
    <row r="226" spans="1:7" ht="33">
      <c r="A226" s="281"/>
      <c r="B226" s="164" t="s">
        <v>245</v>
      </c>
      <c r="C226" s="282" t="s">
        <v>57</v>
      </c>
      <c r="D226" s="52">
        <v>11</v>
      </c>
      <c r="E226" s="52">
        <v>11</v>
      </c>
      <c r="F226" s="52">
        <v>11</v>
      </c>
      <c r="G226" s="70">
        <f>F226/E226%</f>
        <v>100</v>
      </c>
    </row>
    <row r="227" spans="1:7" ht="33">
      <c r="A227" s="281"/>
      <c r="B227" s="240" t="s">
        <v>246</v>
      </c>
      <c r="C227" s="282" t="s">
        <v>247</v>
      </c>
      <c r="D227" s="283" t="s">
        <v>248</v>
      </c>
      <c r="E227" s="283" t="s">
        <v>249</v>
      </c>
      <c r="F227" s="284" t="s">
        <v>250</v>
      </c>
      <c r="G227" s="70">
        <v>100</v>
      </c>
    </row>
    <row r="228" spans="1:7" ht="18.75" customHeight="1" thickBot="1">
      <c r="A228" s="285"/>
      <c r="B228" s="171"/>
      <c r="C228" s="286"/>
      <c r="D228" s="287"/>
      <c r="E228" s="287"/>
      <c r="F228" s="287"/>
      <c r="G228" s="288">
        <f>(G225+G226+G227)/3</f>
        <v>66.666666666666671</v>
      </c>
    </row>
    <row r="229" spans="1:7" ht="15.75" customHeight="1" thickBot="1">
      <c r="A229" s="28">
        <v>18</v>
      </c>
      <c r="B229" s="341" t="s">
        <v>251</v>
      </c>
      <c r="C229" s="341" t="s">
        <v>252</v>
      </c>
      <c r="D229" s="341"/>
      <c r="E229" s="341"/>
      <c r="F229" s="341"/>
      <c r="G229" s="409"/>
    </row>
    <row r="230" spans="1:7">
      <c r="A230" s="139"/>
      <c r="B230" s="244" t="s">
        <v>253</v>
      </c>
      <c r="C230" s="87" t="s">
        <v>57</v>
      </c>
      <c r="D230" s="47">
        <v>3</v>
      </c>
      <c r="E230" s="47">
        <v>2</v>
      </c>
      <c r="F230" s="47">
        <v>6</v>
      </c>
      <c r="G230" s="93">
        <f>F230/E230%</f>
        <v>300</v>
      </c>
    </row>
    <row r="231" spans="1:7">
      <c r="A231" s="144"/>
      <c r="B231" s="164" t="s">
        <v>254</v>
      </c>
      <c r="C231" s="87" t="s">
        <v>57</v>
      </c>
      <c r="D231" s="47">
        <v>525</v>
      </c>
      <c r="E231" s="51">
        <v>530</v>
      </c>
      <c r="F231" s="47">
        <v>530</v>
      </c>
      <c r="G231" s="93">
        <v>100</v>
      </c>
    </row>
    <row r="232" spans="1:7" ht="33">
      <c r="A232" s="144"/>
      <c r="B232" s="164" t="s">
        <v>255</v>
      </c>
      <c r="C232" s="87" t="s">
        <v>12</v>
      </c>
      <c r="D232" s="289">
        <v>98</v>
      </c>
      <c r="E232" s="290">
        <v>98.1</v>
      </c>
      <c r="F232" s="289">
        <v>98.1</v>
      </c>
      <c r="G232" s="93">
        <v>100</v>
      </c>
    </row>
    <row r="233" spans="1:7" ht="33">
      <c r="A233" s="144"/>
      <c r="B233" s="164" t="s">
        <v>256</v>
      </c>
      <c r="C233" s="87" t="s">
        <v>12</v>
      </c>
      <c r="D233" s="289">
        <v>97</v>
      </c>
      <c r="E233" s="290">
        <v>97.3</v>
      </c>
      <c r="F233" s="289">
        <v>97.3</v>
      </c>
      <c r="G233" s="93">
        <v>100</v>
      </c>
    </row>
    <row r="234" spans="1:7" ht="49.5">
      <c r="A234" s="144"/>
      <c r="B234" s="164" t="s">
        <v>257</v>
      </c>
      <c r="C234" s="87" t="s">
        <v>57</v>
      </c>
      <c r="D234" s="97">
        <v>475</v>
      </c>
      <c r="E234" s="98">
        <v>480</v>
      </c>
      <c r="F234" s="97">
        <v>480</v>
      </c>
      <c r="G234" s="162">
        <v>100</v>
      </c>
    </row>
    <row r="235" spans="1:7">
      <c r="A235" s="159"/>
      <c r="B235" s="56"/>
      <c r="C235" s="56"/>
      <c r="D235" s="56"/>
      <c r="E235" s="56"/>
      <c r="F235" s="56"/>
      <c r="G235" s="57">
        <f>AVERAGE(G230:G234)</f>
        <v>140</v>
      </c>
    </row>
    <row r="236" spans="1:7">
      <c r="A236" s="410" t="s">
        <v>258</v>
      </c>
      <c r="B236" s="410"/>
      <c r="C236" s="410"/>
      <c r="D236" s="410"/>
      <c r="E236" s="410"/>
      <c r="F236" s="410"/>
      <c r="G236" s="410"/>
    </row>
    <row r="237" spans="1:7" ht="17.25" thickBot="1">
      <c r="A237" s="291">
        <v>19</v>
      </c>
      <c r="B237" s="411" t="s">
        <v>259</v>
      </c>
      <c r="C237" s="411"/>
      <c r="D237" s="411"/>
      <c r="E237" s="411"/>
      <c r="F237" s="411"/>
      <c r="G237" s="411"/>
    </row>
    <row r="238" spans="1:7">
      <c r="A238" s="86"/>
      <c r="B238" s="164" t="s">
        <v>260</v>
      </c>
      <c r="C238" s="87" t="s">
        <v>57</v>
      </c>
      <c r="D238" s="52">
        <v>62</v>
      </c>
      <c r="E238" s="52">
        <v>62</v>
      </c>
      <c r="F238" s="52">
        <v>62</v>
      </c>
      <c r="G238" s="53">
        <f>F238/E238%</f>
        <v>100</v>
      </c>
    </row>
    <row r="239" spans="1:7">
      <c r="A239" s="90"/>
      <c r="B239" s="164" t="s">
        <v>261</v>
      </c>
      <c r="C239" s="87" t="s">
        <v>57</v>
      </c>
      <c r="D239" s="52">
        <v>60</v>
      </c>
      <c r="E239" s="52">
        <v>60</v>
      </c>
      <c r="F239" s="52">
        <v>62</v>
      </c>
      <c r="G239" s="53">
        <f>F239/E239%</f>
        <v>103.33333333333334</v>
      </c>
    </row>
    <row r="240" spans="1:7">
      <c r="A240" s="90"/>
      <c r="B240" s="164" t="s">
        <v>262</v>
      </c>
      <c r="C240" s="87" t="s">
        <v>57</v>
      </c>
      <c r="D240" s="52">
        <v>22</v>
      </c>
      <c r="E240" s="52">
        <v>22</v>
      </c>
      <c r="F240" s="52">
        <v>22</v>
      </c>
      <c r="G240" s="53">
        <f t="shared" ref="G240:G243" si="9">F240/E240%</f>
        <v>100</v>
      </c>
    </row>
    <row r="241" spans="1:7" ht="33">
      <c r="A241" s="90"/>
      <c r="B241" s="171" t="s">
        <v>263</v>
      </c>
      <c r="C241" s="161" t="s">
        <v>59</v>
      </c>
      <c r="D241" s="52">
        <v>55</v>
      </c>
      <c r="E241" s="52">
        <v>55</v>
      </c>
      <c r="F241" s="52">
        <v>55</v>
      </c>
      <c r="G241" s="53">
        <f t="shared" si="9"/>
        <v>99.999999999999986</v>
      </c>
    </row>
    <row r="242" spans="1:7">
      <c r="A242" s="90"/>
      <c r="B242" s="164" t="s">
        <v>264</v>
      </c>
      <c r="C242" s="167" t="s">
        <v>12</v>
      </c>
      <c r="D242" s="292">
        <v>55</v>
      </c>
      <c r="E242" s="293">
        <v>56</v>
      </c>
      <c r="F242" s="293">
        <v>56</v>
      </c>
      <c r="G242" s="53">
        <f t="shared" si="9"/>
        <v>99.999999999999986</v>
      </c>
    </row>
    <row r="243" spans="1:7" ht="27">
      <c r="A243" s="90"/>
      <c r="B243" s="45" t="s">
        <v>265</v>
      </c>
      <c r="C243" s="294" t="s">
        <v>266</v>
      </c>
      <c r="D243" s="52">
        <v>102</v>
      </c>
      <c r="E243" s="52">
        <v>102</v>
      </c>
      <c r="F243" s="52">
        <v>102</v>
      </c>
      <c r="G243" s="53">
        <f t="shared" si="9"/>
        <v>100</v>
      </c>
    </row>
    <row r="244" spans="1:7" ht="15" customHeight="1" thickBot="1">
      <c r="A244" s="90"/>
      <c r="B244" s="194"/>
      <c r="C244" s="154"/>
      <c r="D244" s="255"/>
      <c r="E244" s="256"/>
      <c r="F244" s="255"/>
      <c r="G244" s="295">
        <f>AVERAGE(G238:G243)</f>
        <v>100.55555555555556</v>
      </c>
    </row>
    <row r="245" spans="1:7" ht="17.25" customHeight="1" thickBot="1">
      <c r="A245" s="28">
        <v>20</v>
      </c>
      <c r="B245" s="341" t="s">
        <v>267</v>
      </c>
      <c r="C245" s="341"/>
      <c r="D245" s="341"/>
      <c r="E245" s="341"/>
      <c r="F245" s="341"/>
      <c r="G245" s="409"/>
    </row>
    <row r="246" spans="1:7" ht="33">
      <c r="A246" s="144"/>
      <c r="B246" s="164" t="s">
        <v>268</v>
      </c>
      <c r="C246" s="87" t="s">
        <v>12</v>
      </c>
      <c r="D246" s="296">
        <v>75</v>
      </c>
      <c r="E246" s="168">
        <v>75</v>
      </c>
      <c r="F246" s="296">
        <v>75</v>
      </c>
      <c r="G246" s="96">
        <f t="shared" ref="G246:G251" si="10">F246/E246%</f>
        <v>100</v>
      </c>
    </row>
    <row r="247" spans="1:7" ht="33">
      <c r="A247" s="144"/>
      <c r="B247" s="164" t="s">
        <v>269</v>
      </c>
      <c r="C247" s="87" t="s">
        <v>12</v>
      </c>
      <c r="D247" s="296">
        <v>95</v>
      </c>
      <c r="E247" s="168">
        <v>95</v>
      </c>
      <c r="F247" s="296">
        <v>95</v>
      </c>
      <c r="G247" s="96">
        <f t="shared" si="10"/>
        <v>100</v>
      </c>
    </row>
    <row r="248" spans="1:7" ht="49.5">
      <c r="A248" s="144"/>
      <c r="B248" s="164" t="s">
        <v>270</v>
      </c>
      <c r="C248" s="87" t="s">
        <v>12</v>
      </c>
      <c r="D248" s="296">
        <v>80</v>
      </c>
      <c r="E248" s="168">
        <v>80</v>
      </c>
      <c r="F248" s="296">
        <v>80</v>
      </c>
      <c r="G248" s="96">
        <f t="shared" si="10"/>
        <v>100</v>
      </c>
    </row>
    <row r="249" spans="1:7">
      <c r="A249" s="144"/>
      <c r="B249" s="164" t="s">
        <v>271</v>
      </c>
      <c r="C249" s="87"/>
      <c r="D249" s="47">
        <v>8</v>
      </c>
      <c r="E249" s="51">
        <v>10</v>
      </c>
      <c r="F249" s="47">
        <v>3</v>
      </c>
      <c r="G249" s="53">
        <v>170</v>
      </c>
    </row>
    <row r="250" spans="1:7">
      <c r="A250" s="144"/>
      <c r="B250" s="164" t="s">
        <v>272</v>
      </c>
      <c r="C250" s="87" t="s">
        <v>12</v>
      </c>
      <c r="D250" s="289">
        <v>100</v>
      </c>
      <c r="E250" s="290">
        <v>100</v>
      </c>
      <c r="F250" s="289">
        <v>100</v>
      </c>
      <c r="G250" s="53">
        <f t="shared" si="10"/>
        <v>100</v>
      </c>
    </row>
    <row r="251" spans="1:7">
      <c r="A251" s="144"/>
      <c r="B251" s="164" t="s">
        <v>273</v>
      </c>
      <c r="C251" s="87" t="s">
        <v>12</v>
      </c>
      <c r="D251" s="289">
        <v>100</v>
      </c>
      <c r="E251" s="290">
        <v>100</v>
      </c>
      <c r="F251" s="289">
        <v>100</v>
      </c>
      <c r="G251" s="53">
        <f t="shared" si="10"/>
        <v>100</v>
      </c>
    </row>
    <row r="252" spans="1:7">
      <c r="A252" s="297"/>
      <c r="B252" s="171" t="s">
        <v>274</v>
      </c>
      <c r="C252" s="161" t="s">
        <v>12</v>
      </c>
      <c r="D252" s="298">
        <v>100</v>
      </c>
      <c r="E252" s="299">
        <v>100</v>
      </c>
      <c r="F252" s="298">
        <v>100</v>
      </c>
      <c r="G252" s="300">
        <f>F252/E252%</f>
        <v>100</v>
      </c>
    </row>
    <row r="253" spans="1:7" ht="17.25" thickBot="1">
      <c r="A253" s="26"/>
      <c r="B253" s="26"/>
      <c r="C253" s="26"/>
      <c r="D253" s="26"/>
      <c r="E253" s="26"/>
      <c r="F253" s="26"/>
      <c r="G253" s="301">
        <f>AVERAGE(G246:G252)</f>
        <v>110</v>
      </c>
    </row>
    <row r="254" spans="1:7" ht="17.25" thickBot="1">
      <c r="A254" s="28">
        <v>21</v>
      </c>
      <c r="B254" s="367" t="s">
        <v>275</v>
      </c>
      <c r="C254" s="367"/>
      <c r="D254" s="367"/>
      <c r="E254" s="367"/>
      <c r="F254" s="367"/>
      <c r="G254" s="368"/>
    </row>
    <row r="255" spans="1:7">
      <c r="A255" s="302"/>
      <c r="B255" s="45" t="s">
        <v>276</v>
      </c>
      <c r="C255" s="303" t="s">
        <v>277</v>
      </c>
      <c r="D255" s="303" t="s">
        <v>278</v>
      </c>
      <c r="E255" s="303" t="s">
        <v>278</v>
      </c>
      <c r="F255" s="303" t="s">
        <v>278</v>
      </c>
      <c r="G255" s="80">
        <v>100.01</v>
      </c>
    </row>
    <row r="256" spans="1:7">
      <c r="A256" s="412"/>
      <c r="B256" s="414" t="s">
        <v>279</v>
      </c>
      <c r="C256" s="405" t="s">
        <v>277</v>
      </c>
      <c r="D256" s="405" t="s">
        <v>278</v>
      </c>
      <c r="E256" s="405" t="s">
        <v>278</v>
      </c>
      <c r="F256" s="405" t="s">
        <v>278</v>
      </c>
      <c r="G256" s="406">
        <v>100</v>
      </c>
    </row>
    <row r="257" spans="1:7" ht="36" customHeight="1">
      <c r="A257" s="413"/>
      <c r="B257" s="414"/>
      <c r="C257" s="405"/>
      <c r="D257" s="405"/>
      <c r="E257" s="405"/>
      <c r="F257" s="405"/>
      <c r="G257" s="406"/>
    </row>
    <row r="258" spans="1:7">
      <c r="A258" s="304"/>
      <c r="B258" s="50" t="s">
        <v>280</v>
      </c>
      <c r="C258" s="305" t="s">
        <v>277</v>
      </c>
      <c r="D258" s="305" t="s">
        <v>278</v>
      </c>
      <c r="E258" s="305" t="s">
        <v>278</v>
      </c>
      <c r="F258" s="305" t="s">
        <v>278</v>
      </c>
      <c r="G258" s="70">
        <v>100</v>
      </c>
    </row>
    <row r="259" spans="1:7" ht="33">
      <c r="A259" s="304"/>
      <c r="B259" s="50" t="s">
        <v>281</v>
      </c>
      <c r="C259" s="305" t="s">
        <v>277</v>
      </c>
      <c r="D259" s="305" t="s">
        <v>278</v>
      </c>
      <c r="E259" s="305" t="s">
        <v>278</v>
      </c>
      <c r="F259" s="305" t="s">
        <v>278</v>
      </c>
      <c r="G259" s="70">
        <v>100</v>
      </c>
    </row>
    <row r="260" spans="1:7" ht="17.25" thickBot="1">
      <c r="A260" s="297"/>
      <c r="B260" s="160"/>
      <c r="C260" s="161"/>
      <c r="D260" s="306"/>
      <c r="E260" s="306"/>
      <c r="F260" s="306"/>
      <c r="G260" s="307">
        <f>AVERAGE(G255:G259)</f>
        <v>100.0025</v>
      </c>
    </row>
    <row r="261" spans="1:7" ht="29.25" thickBot="1">
      <c r="A261" s="28">
        <v>22</v>
      </c>
      <c r="B261" s="308" t="s">
        <v>282</v>
      </c>
      <c r="C261" s="309"/>
      <c r="D261" s="309"/>
      <c r="E261" s="309"/>
      <c r="F261" s="309"/>
      <c r="G261" s="310"/>
    </row>
    <row r="262" spans="1:7">
      <c r="A262" s="311"/>
      <c r="B262" s="45" t="s">
        <v>283</v>
      </c>
      <c r="C262" s="303" t="s">
        <v>12</v>
      </c>
      <c r="D262" s="312">
        <v>95</v>
      </c>
      <c r="E262" s="312">
        <v>95.5</v>
      </c>
      <c r="F262" s="93">
        <v>95.5</v>
      </c>
      <c r="G262" s="80">
        <f>F262/E262%</f>
        <v>100</v>
      </c>
    </row>
    <row r="263" spans="1:7">
      <c r="A263" s="159"/>
      <c r="B263" s="171" t="s">
        <v>284</v>
      </c>
      <c r="C263" s="313" t="s">
        <v>12</v>
      </c>
      <c r="D263" s="314">
        <v>95</v>
      </c>
      <c r="E263" s="314">
        <v>95.5</v>
      </c>
      <c r="F263" s="300">
        <v>95.5</v>
      </c>
      <c r="G263" s="80">
        <f>F263/E263%</f>
        <v>100</v>
      </c>
    </row>
    <row r="264" spans="1:7" ht="17.25" thickBot="1">
      <c r="A264" s="159"/>
      <c r="B264" s="26"/>
      <c r="C264" s="26"/>
      <c r="D264" s="26"/>
      <c r="E264" s="26"/>
      <c r="F264" s="26"/>
      <c r="G264" s="301">
        <f>AVERAGE(G262:G263)</f>
        <v>100</v>
      </c>
    </row>
    <row r="265" spans="1:7" ht="17.25" thickBot="1">
      <c r="A265" s="85">
        <v>23</v>
      </c>
      <c r="B265" s="407" t="s">
        <v>285</v>
      </c>
      <c r="C265" s="367"/>
      <c r="D265" s="367"/>
      <c r="E265" s="367"/>
      <c r="F265" s="367"/>
      <c r="G265" s="368"/>
    </row>
    <row r="266" spans="1:7">
      <c r="A266" s="315"/>
      <c r="B266" s="316" t="s">
        <v>286</v>
      </c>
      <c r="C266" s="317"/>
      <c r="D266" s="317"/>
      <c r="E266" s="317"/>
      <c r="F266" s="317"/>
      <c r="G266" s="233">
        <f>(G267+G268)/2</f>
        <v>100</v>
      </c>
    </row>
    <row r="267" spans="1:7">
      <c r="A267" s="315"/>
      <c r="B267" s="318" t="s">
        <v>287</v>
      </c>
      <c r="C267" s="319" t="s">
        <v>57</v>
      </c>
      <c r="D267" s="319">
        <v>11</v>
      </c>
      <c r="E267" s="319">
        <v>18</v>
      </c>
      <c r="F267" s="319">
        <v>12</v>
      </c>
      <c r="G267" s="320">
        <f>F267/E267%</f>
        <v>66.666666666666671</v>
      </c>
    </row>
    <row r="268" spans="1:7">
      <c r="A268" s="315"/>
      <c r="B268" s="318" t="s">
        <v>288</v>
      </c>
      <c r="C268" s="319" t="s">
        <v>57</v>
      </c>
      <c r="D268" s="319">
        <v>2</v>
      </c>
      <c r="E268" s="319">
        <v>12</v>
      </c>
      <c r="F268" s="319">
        <v>16</v>
      </c>
      <c r="G268" s="320">
        <f>F268/E268%</f>
        <v>133.33333333333334</v>
      </c>
    </row>
    <row r="269" spans="1:7" ht="33">
      <c r="A269" s="321"/>
      <c r="B269" s="322" t="s">
        <v>289</v>
      </c>
      <c r="C269" s="259" t="s">
        <v>57</v>
      </c>
      <c r="D269" s="259">
        <v>9</v>
      </c>
      <c r="E269" s="41">
        <v>18</v>
      </c>
      <c r="F269" s="41">
        <v>9</v>
      </c>
      <c r="G269" s="185">
        <f>F269/E269%</f>
        <v>50</v>
      </c>
    </row>
    <row r="270" spans="1:7" ht="33">
      <c r="A270" s="321"/>
      <c r="B270" s="323" t="s">
        <v>290</v>
      </c>
      <c r="C270" s="259" t="s">
        <v>57</v>
      </c>
      <c r="D270" s="324">
        <v>83</v>
      </c>
      <c r="E270" s="325" t="s">
        <v>291</v>
      </c>
      <c r="F270" s="324">
        <v>89</v>
      </c>
      <c r="G270" s="185">
        <f>F270/E270%</f>
        <v>84.761904761904759</v>
      </c>
    </row>
    <row r="271" spans="1:7">
      <c r="A271" s="321"/>
      <c r="B271" s="240" t="s">
        <v>292</v>
      </c>
      <c r="C271" s="40"/>
      <c r="D271" s="319"/>
      <c r="E271" s="319"/>
      <c r="F271" s="319"/>
      <c r="G271" s="320">
        <f>(G272+G273)/2</f>
        <v>117.5</v>
      </c>
    </row>
    <row r="272" spans="1:7">
      <c r="A272" s="321"/>
      <c r="B272" s="240" t="s">
        <v>293</v>
      </c>
      <c r="C272" s="40" t="s">
        <v>57</v>
      </c>
      <c r="D272" s="41">
        <v>3</v>
      </c>
      <c r="E272" s="41">
        <v>4</v>
      </c>
      <c r="F272" s="41">
        <v>7</v>
      </c>
      <c r="G272" s="65">
        <f>F272/E272%</f>
        <v>175</v>
      </c>
    </row>
    <row r="273" spans="1:7">
      <c r="A273" s="321"/>
      <c r="B273" s="326" t="s">
        <v>294</v>
      </c>
      <c r="C273" s="40" t="s">
        <v>57</v>
      </c>
      <c r="D273" s="41">
        <v>10</v>
      </c>
      <c r="E273" s="41">
        <v>10</v>
      </c>
      <c r="F273" s="41">
        <v>6</v>
      </c>
      <c r="G273" s="53">
        <f>F273/E273%</f>
        <v>60</v>
      </c>
    </row>
    <row r="274" spans="1:7">
      <c r="A274" s="321"/>
      <c r="B274" s="323" t="s">
        <v>295</v>
      </c>
      <c r="C274" s="259" t="s">
        <v>57</v>
      </c>
      <c r="D274" s="259">
        <v>12</v>
      </c>
      <c r="E274" s="41">
        <v>7</v>
      </c>
      <c r="F274" s="41">
        <v>10</v>
      </c>
      <c r="G274" s="65">
        <f>F274/E274%</f>
        <v>142.85714285714283</v>
      </c>
    </row>
    <row r="275" spans="1:7">
      <c r="A275" s="321"/>
      <c r="B275" s="327" t="s">
        <v>296</v>
      </c>
      <c r="C275" s="259" t="s">
        <v>57</v>
      </c>
      <c r="D275" s="259">
        <v>155</v>
      </c>
      <c r="E275" s="41">
        <v>158</v>
      </c>
      <c r="F275" s="41">
        <v>77</v>
      </c>
      <c r="G275" s="54">
        <f>F275/E275%</f>
        <v>48.734177215189874</v>
      </c>
    </row>
    <row r="276" spans="1:7">
      <c r="A276" s="321"/>
      <c r="B276" s="323" t="s">
        <v>297</v>
      </c>
      <c r="C276" s="259" t="s">
        <v>237</v>
      </c>
      <c r="D276" s="259">
        <v>27.9</v>
      </c>
      <c r="E276" s="65">
        <v>27.9</v>
      </c>
      <c r="F276" s="41">
        <v>42.3</v>
      </c>
      <c r="G276" s="53">
        <f t="shared" ref="G276:G277" si="11">F276/E276%</f>
        <v>151.61290322580646</v>
      </c>
    </row>
    <row r="277" spans="1:7">
      <c r="A277" s="321"/>
      <c r="B277" s="328" t="s">
        <v>298</v>
      </c>
      <c r="C277" s="329" t="s">
        <v>12</v>
      </c>
      <c r="D277" s="330">
        <v>104</v>
      </c>
      <c r="E277" s="330">
        <v>100</v>
      </c>
      <c r="F277" s="330">
        <v>99.5</v>
      </c>
      <c r="G277" s="149">
        <f t="shared" si="11"/>
        <v>99.5</v>
      </c>
    </row>
    <row r="278" spans="1:7" ht="17.25" thickBot="1">
      <c r="A278" s="331"/>
      <c r="B278" s="332"/>
      <c r="C278" s="333"/>
      <c r="D278" s="334"/>
      <c r="E278" s="334"/>
      <c r="F278" s="334"/>
      <c r="G278" s="335">
        <f>(G266+G269+G270+G271+G274+G275+G276+G277)/8</f>
        <v>99.370766007505495</v>
      </c>
    </row>
    <row r="279" spans="1:7">
      <c r="A279" s="336"/>
      <c r="B279" s="337" t="s">
        <v>299</v>
      </c>
      <c r="C279" s="338"/>
      <c r="D279" s="41"/>
      <c r="E279" s="41"/>
      <c r="F279" s="41"/>
      <c r="G279" s="257">
        <v>99</v>
      </c>
    </row>
    <row r="282" spans="1:7" ht="17.25">
      <c r="B282" s="339" t="s">
        <v>300</v>
      </c>
      <c r="C282" s="340"/>
      <c r="D282" s="340"/>
      <c r="E282" s="340"/>
    </row>
    <row r="283" spans="1:7" ht="17.25">
      <c r="B283" s="339" t="s">
        <v>301</v>
      </c>
      <c r="C283" s="408" t="s">
        <v>302</v>
      </c>
      <c r="D283" s="408"/>
      <c r="E283" s="408"/>
    </row>
  </sheetData>
  <mergeCells count="51">
    <mergeCell ref="F256:F257"/>
    <mergeCell ref="G256:G257"/>
    <mergeCell ref="B265:G265"/>
    <mergeCell ref="C283:E283"/>
    <mergeCell ref="B229:G229"/>
    <mergeCell ref="A236:G236"/>
    <mergeCell ref="B237:G237"/>
    <mergeCell ref="B245:G245"/>
    <mergeCell ref="B254:G254"/>
    <mergeCell ref="A256:A257"/>
    <mergeCell ref="B256:B257"/>
    <mergeCell ref="C256:C257"/>
    <mergeCell ref="D256:D257"/>
    <mergeCell ref="E256:E257"/>
    <mergeCell ref="B224:G224"/>
    <mergeCell ref="B156:G156"/>
    <mergeCell ref="B164:G164"/>
    <mergeCell ref="B170:G170"/>
    <mergeCell ref="B182:G182"/>
    <mergeCell ref="B194:G194"/>
    <mergeCell ref="B195:G195"/>
    <mergeCell ref="C200:G200"/>
    <mergeCell ref="C205:G205"/>
    <mergeCell ref="B211:G211"/>
    <mergeCell ref="B217:G217"/>
    <mergeCell ref="A223:G223"/>
    <mergeCell ref="B155:G155"/>
    <mergeCell ref="B90:G90"/>
    <mergeCell ref="A94:G94"/>
    <mergeCell ref="B95:G95"/>
    <mergeCell ref="A111:G111"/>
    <mergeCell ref="B112:G112"/>
    <mergeCell ref="B120:G120"/>
    <mergeCell ref="B126:G126"/>
    <mergeCell ref="B127:G127"/>
    <mergeCell ref="B134:G134"/>
    <mergeCell ref="B142:G142"/>
    <mergeCell ref="B147:G147"/>
    <mergeCell ref="B83:G83"/>
    <mergeCell ref="E2:G2"/>
    <mergeCell ref="A3:G4"/>
    <mergeCell ref="A5:A6"/>
    <mergeCell ref="B5:B6"/>
    <mergeCell ref="C5:C6"/>
    <mergeCell ref="D5:D6"/>
    <mergeCell ref="E5:G5"/>
    <mergeCell ref="A7:G7"/>
    <mergeCell ref="B8:G8"/>
    <mergeCell ref="B43:G43"/>
    <mergeCell ref="B55:G55"/>
    <mergeCell ref="A82:G82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Индикаторы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2019-03-28T11:19:54Z</dcterms:modified>
</cp:coreProperties>
</file>