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675" windowWidth="9705" windowHeight="9315"/>
  </bookViews>
  <sheets>
    <sheet name="Лист1" sheetId="2" r:id="rId1"/>
  </sheets>
  <definedNames>
    <definedName name="__bookmark_1">#REF!</definedName>
  </definedNames>
  <calcPr calcId="145621"/>
</workbook>
</file>

<file path=xl/calcChain.xml><?xml version="1.0" encoding="utf-8"?>
<calcChain xmlns="http://schemas.openxmlformats.org/spreadsheetml/2006/main">
  <c r="E15" i="2" l="1"/>
  <c r="D15" i="2"/>
  <c r="E35" i="2"/>
  <c r="D35" i="2"/>
  <c r="E34" i="2" l="1"/>
  <c r="D34" i="2"/>
  <c r="E24" i="2" l="1"/>
  <c r="D24" i="2"/>
  <c r="E14" i="2"/>
  <c r="D14" i="2"/>
  <c r="E16" i="2"/>
  <c r="D16" i="2"/>
  <c r="E20" i="2"/>
  <c r="D20" i="2"/>
  <c r="E42" i="2"/>
  <c r="D42" i="2"/>
  <c r="E38" i="2" l="1"/>
  <c r="D38" i="2"/>
  <c r="E36" i="2"/>
  <c r="D36" i="2"/>
  <c r="E12" i="2" l="1"/>
  <c r="D12" i="2"/>
  <c r="D51" i="2" l="1"/>
  <c r="E51" i="2" l="1"/>
  <c r="E11" i="2" l="1"/>
  <c r="D11" i="2"/>
  <c r="D50" i="2"/>
  <c r="E50" i="2"/>
  <c r="E28" i="2" l="1"/>
  <c r="E27" i="2" s="1"/>
  <c r="E10" i="2" s="1"/>
  <c r="E55" i="2" s="1"/>
  <c r="D28" i="2"/>
  <c r="D27" i="2" s="1"/>
  <c r="D10" i="2" s="1"/>
  <c r="D55" i="2" s="1"/>
</calcChain>
</file>

<file path=xl/sharedStrings.xml><?xml version="1.0" encoding="utf-8"?>
<sst xmlns="http://schemas.openxmlformats.org/spreadsheetml/2006/main" count="100" uniqueCount="100">
  <si>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</si>
  <si>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</si>
  <si>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</si>
  <si>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</si>
  <si>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 xml:space="preserve">2024 год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</si>
  <si>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</si>
  <si>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</si>
  <si>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</si>
  <si>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</si>
  <si>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</si>
  <si>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</si>
  <si>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</si>
  <si>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</si>
  <si>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</si>
  <si>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</si>
  <si>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</si>
  <si>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</si>
  <si>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</si>
  <si>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</si>
  <si>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</si>
  <si>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</si>
  <si>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</si>
  <si>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</si>
  <si>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</si>
  <si>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</si>
  <si>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</si>
  <si>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</si>
  <si>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</si>
  <si>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</si>
  <si>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</si>
  <si>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</si>
  <si>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</si>
  <si>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</si>
  <si>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</si>
  <si>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</si>
  <si>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</si>
  <si>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</si>
  <si>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</si>
  <si>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</si>
  <si>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</si>
  <si>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</si>
  <si>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</si>
  <si>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</si>
  <si>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</si>
  <si>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</si>
  <si>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</si>
  <si>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</si>
  <si>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</si>
  <si>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</si>
  <si>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</si>
  <si>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</si>
  <si>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</si>
  <si>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</si>
  <si>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</si>
  <si>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</si>
  <si>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</si>
  <si>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938 1 16 11050 01 0000 140</t>
  </si>
  <si>
    <t>703 1 16 11064 01 0000 140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</si>
  <si>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</si>
  <si>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</si>
  <si>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</si>
  <si>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</si>
  <si>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</si>
  <si>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/>
  </si>
  <si>
    <t>000 2 02 20000 00 0000 150</t>
  </si>
  <si>
    <t>Субсидии бюджетам бюджетной системы Российской Федерации (межбюдженые субсидии)</t>
  </si>
  <si>
    <t>000 2 02 30000 00 0000 150</t>
  </si>
  <si>
    <t>НАЛОГОВЫЕ ДОХОДЫ</t>
  </si>
  <si>
    <t>000 1 13 02994 04 0000 130</t>
  </si>
  <si>
    <t>000 1 13 02064 04 0000 130</t>
  </si>
  <si>
    <t>000 1 13 01994 04 0000 130</t>
  </si>
  <si>
    <t>000 1 14 02043 04 0000 410</t>
  </si>
  <si>
    <t>000 1 14 06012 04 0000 430</t>
  </si>
  <si>
    <t>000 1 14 06312 04 0000 430</t>
  </si>
  <si>
    <t>ИТОГО ДОХОДОВ</t>
  </si>
  <si>
    <t xml:space="preserve">Субвенции бюджетам бюджетной системы Российской Федерации
</t>
  </si>
  <si>
    <t>НЕНАЛОГОВЫЕ ДОХОДЫ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</si>
  <si>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</si>
  <si>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</si>
  <si>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</si>
  <si>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</si>
  <si>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</si>
  <si>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000 1 06 01020 04 1000 110</t>
  </si>
  <si>
    <t>000 1 06 06032 04 1000 110</t>
  </si>
  <si>
    <t>000 1 06 06042 04 1000 110</t>
  </si>
  <si>
    <t>Приложение 2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</si>
  <si>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</si>
  <si>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</si>
  <si>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</si>
  <si>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</si>
  <si>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</si>
  <si>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от                                № </t>
  </si>
  <si>
    <t>000 2 02 40000 00 0000 150</t>
  </si>
  <si>
    <t>Иные межбюдженые трансферты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</si>
  <si>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плановый период 2024 и 2025 годов</t>
  </si>
  <si>
    <t xml:space="preserve">2025 год </t>
  </si>
  <si>
    <t>000 1 05 02000 02 0000 110</t>
  </si>
  <si>
    <t>Единый налог на вмененный доход для отдельных видов деятельности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</si>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</sst>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0" applyNumberFormat="0" applyAlignment="0" applyProtection="0"/>
    <xf numFmtId="0" fontId="10" fillId="27" borderId="11" applyNumberFormat="0" applyAlignment="0" applyProtection="0"/>
    <xf numFmtId="0" fontId="11" fillId="27" borderId="10" applyNumberFormat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15" applyNumberFormat="0" applyFill="0" applyAlignment="0" applyProtection="0"/>
    <xf numFmtId="0" fontId="16" fillId="28" borderId="1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31" borderId="17" applyNumberFormat="0" applyFont="0" applyAlignment="0" applyProtection="0"/>
    <xf numFmtId="0" fontId="21" fillId="0" borderId="18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34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3" fontId="0" fillId="0" borderId="0" xfId="0" applyNumberForma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4" fontId="0" fillId="0" borderId="0" xfId="0" applyNumberFormat="1"/>
    <xf numFmtId="0" fontId="5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4" fontId="4" fillId="33" borderId="1" xfId="0" applyNumberFormat="1" applyFont="1" applyFill="1" applyBorder="1" applyAlignment="1" applyProtection="1">
      <alignment horizontal="right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3"/>
  <sheetViews>
    <sheetView tabSelected="1" zoomScaleNormal="100" workbookViewId="0">
      <selection activeCell="B59" sqref="B59"/>
    </sheetView>
  </sheetViews>
  <sheetFormatPr defaultRowHeight="15" x14ac:dyDescent="0.25"/>
  <cols>
    <col min="1" max="1" width="34.28515625" customWidth="1"/>
    <col min="2" max="2" width="53.85546875" customWidth="1"/>
    <col min="3" max="3" width="16.140625" customWidth="1"/>
    <col min="4" max="4" width="21.5703125" customWidth="1"/>
    <col min="5" max="5" width="21.140625" customWidth="1"/>
    <col min="6" max="6" width="13.5703125" bestFit="1" customWidth="1"/>
  </cols>
  <sheetData>
    <row r="1" spans="1:5" ht="18.75" customHeight="1" x14ac:dyDescent="0.25">
      <c r="A1" s="27"/>
      <c r="B1" s="27"/>
      <c r="C1" s="27" t="s">
        <v>85</v>
      </c>
      <c r="D1" s="27"/>
      <c r="E1" s="27"/>
    </row>
    <row r="2" spans="1:5" ht="18.75" customHeight="1" x14ac:dyDescent="0.25">
      <c r="A2" s="27"/>
      <c r="B2" s="27"/>
      <c r="C2" s="27" t="s">
        <v>0</v>
      </c>
      <c r="D2" s="27"/>
      <c r="E2" s="27"/>
    </row>
    <row r="3" spans="1:5" ht="18.75" customHeight="1" x14ac:dyDescent="0.25">
      <c r="A3" s="27"/>
      <c r="B3" s="27"/>
      <c r="C3" s="27" t="s">
        <v>1</v>
      </c>
      <c r="D3" s="27"/>
      <c r="E3" s="27"/>
    </row>
    <row r="4" spans="1:5" ht="18.75" customHeight="1" x14ac:dyDescent="0.25">
      <c r="A4" s="27"/>
      <c r="B4" s="27"/>
      <c r="C4" s="27" t="s">
        <v>91</v>
      </c>
      <c r="D4" s="27"/>
      <c r="E4" s="27"/>
    </row>
    <row r="5" spans="1:5" ht="18.75" customHeight="1" x14ac:dyDescent="0.25">
      <c r="A5" s="1"/>
      <c r="B5" s="1"/>
      <c r="C5" s="1"/>
      <c r="D5" s="1"/>
      <c r="E5" s="1"/>
    </row>
    <row r="6" spans="1:5" ht="54.75" customHeight="1" x14ac:dyDescent="0.25">
      <c r="A6" s="19" t="s">
        <v>94</v>
      </c>
      <c r="B6" s="19"/>
      <c r="C6" s="19"/>
      <c r="D6" s="19"/>
      <c r="E6" s="19"/>
    </row>
    <row r="7" spans="1:5" ht="19.5" customHeight="1" x14ac:dyDescent="0.25">
      <c r="A7" s="10"/>
      <c r="B7" s="10"/>
      <c r="C7" s="10"/>
      <c r="D7" s="10"/>
      <c r="E7" s="11" t="s">
        <v>88</v>
      </c>
    </row>
    <row r="8" spans="1:5" ht="18.75" customHeight="1" x14ac:dyDescent="0.25">
      <c r="A8" s="21" t="s">
        <v>2</v>
      </c>
      <c r="B8" s="23" t="s">
        <v>3</v>
      </c>
      <c r="C8" s="24"/>
      <c r="D8" s="7" t="s">
        <v>4</v>
      </c>
      <c r="E8" s="7" t="s">
        <v>95</v>
      </c>
    </row>
    <row r="9" spans="1:5" ht="18.75" x14ac:dyDescent="0.25">
      <c r="A9" s="22"/>
      <c r="B9" s="25"/>
      <c r="C9" s="26"/>
      <c r="D9" s="8"/>
      <c r="E9" s="8"/>
    </row>
    <row r="10" spans="1:5" ht="18.75" customHeight="1" x14ac:dyDescent="0.25">
      <c r="A10" s="3" t="s">
        <v>5</v>
      </c>
      <c r="B10" s="20" t="s">
        <v>6</v>
      </c>
      <c r="C10" s="20"/>
      <c r="D10" s="14">
        <f>D11+D27</f>
        <v>2000723966</v>
      </c>
      <c r="E10" s="14">
        <f>E11+E27</f>
        <v>2077687713</v>
      </c>
    </row>
    <row r="11" spans="1:5" ht="18.75" customHeight="1" x14ac:dyDescent="0.25">
      <c r="A11" s="3"/>
      <c r="B11" s="30" t="s">
        <v>67</v>
      </c>
      <c r="C11" s="31"/>
      <c r="D11" s="14">
        <f>D12+D14+D16+D20+D24</f>
        <v>1799330112</v>
      </c>
      <c r="E11" s="14">
        <f>E12+E14+E16+E20+E24</f>
        <v>1881571801</v>
      </c>
    </row>
    <row r="12" spans="1:5" ht="22.5" customHeight="1" x14ac:dyDescent="0.25">
      <c r="A12" s="3" t="s">
        <v>7</v>
      </c>
      <c r="B12" s="20" t="s">
        <v>8</v>
      </c>
      <c r="C12" s="20"/>
      <c r="D12" s="14">
        <f>D13</f>
        <v>1445828967</v>
      </c>
      <c r="E12" s="14">
        <f>E13</f>
        <v>1523887963</v>
      </c>
    </row>
    <row r="13" spans="1:5" ht="18.75" x14ac:dyDescent="0.25">
      <c r="A13" s="5" t="s">
        <v>9</v>
      </c>
      <c r="B13" s="17" t="s">
        <v>10</v>
      </c>
      <c r="C13" s="17"/>
      <c r="D13" s="15">
        <v>1445828967</v>
      </c>
      <c r="E13" s="15">
        <v>1523887963</v>
      </c>
    </row>
    <row r="14" spans="1:5" ht="60.75" customHeight="1" x14ac:dyDescent="0.25">
      <c r="A14" s="3" t="s">
        <v>11</v>
      </c>
      <c r="B14" s="20" t="s">
        <v>12</v>
      </c>
      <c r="C14" s="20"/>
      <c r="D14" s="14">
        <f>D15</f>
        <v>15754391</v>
      </c>
      <c r="E14" s="14">
        <f>E15</f>
        <v>17099637</v>
      </c>
    </row>
    <row r="15" spans="1:5" ht="40.5" customHeight="1" x14ac:dyDescent="0.25">
      <c r="A15" s="5" t="s">
        <v>13</v>
      </c>
      <c r="B15" s="17" t="s">
        <v>14</v>
      </c>
      <c r="C15" s="17"/>
      <c r="D15" s="15">
        <f>14815150+939241</f>
        <v>15754391</v>
      </c>
      <c r="E15" s="15">
        <f>14815150+2284487</f>
        <v>17099637</v>
      </c>
    </row>
    <row r="16" spans="1:5" ht="24.75" customHeight="1" x14ac:dyDescent="0.25">
      <c r="A16" s="3" t="s">
        <v>15</v>
      </c>
      <c r="B16" s="20" t="s">
        <v>16</v>
      </c>
      <c r="C16" s="20"/>
      <c r="D16" s="14">
        <f>D17+D18+D19</f>
        <v>48952539</v>
      </c>
      <c r="E16" s="14">
        <f>E17+E18+E19</f>
        <v>49479076</v>
      </c>
    </row>
    <row r="17" spans="1:6" ht="37.5" customHeight="1" x14ac:dyDescent="0.25">
      <c r="A17" s="16" t="s">
        <v>96</v>
      </c>
      <c r="B17" s="17" t="s">
        <v>97</v>
      </c>
      <c r="C17" s="17"/>
      <c r="D17" s="15">
        <v>200000</v>
      </c>
      <c r="E17" s="15">
        <v>200000</v>
      </c>
    </row>
    <row r="18" spans="1:6" ht="27.75" customHeight="1" x14ac:dyDescent="0.25">
      <c r="A18" s="5" t="s">
        <v>17</v>
      </c>
      <c r="B18" s="17" t="s">
        <v>18</v>
      </c>
      <c r="C18" s="17"/>
      <c r="D18" s="15">
        <v>1563539</v>
      </c>
      <c r="E18" s="15">
        <v>1712076</v>
      </c>
    </row>
    <row r="19" spans="1:6" ht="39" customHeight="1" x14ac:dyDescent="0.25">
      <c r="A19" s="5" t="s">
        <v>19</v>
      </c>
      <c r="B19" s="17" t="s">
        <v>20</v>
      </c>
      <c r="C19" s="17"/>
      <c r="D19" s="15">
        <v>47189000</v>
      </c>
      <c r="E19" s="15">
        <v>47567000</v>
      </c>
    </row>
    <row r="20" spans="1:6" ht="25.5" customHeight="1" x14ac:dyDescent="0.25">
      <c r="A20" s="3" t="s">
        <v>21</v>
      </c>
      <c r="B20" s="20" t="s">
        <v>22</v>
      </c>
      <c r="C20" s="20"/>
      <c r="D20" s="14">
        <f>D21+D22+D23</f>
        <v>254837215</v>
      </c>
      <c r="E20" s="14">
        <f>E21+E22+E23</f>
        <v>257048125</v>
      </c>
    </row>
    <row r="21" spans="1:6" ht="96" customHeight="1" x14ac:dyDescent="0.25">
      <c r="A21" s="5" t="s">
        <v>82</v>
      </c>
      <c r="B21" s="17" t="s">
        <v>23</v>
      </c>
      <c r="C21" s="17"/>
      <c r="D21" s="15">
        <v>92178375</v>
      </c>
      <c r="E21" s="15">
        <v>92680445</v>
      </c>
    </row>
    <row r="22" spans="1:6" ht="96" customHeight="1" x14ac:dyDescent="0.25">
      <c r="A22" s="5" t="s">
        <v>83</v>
      </c>
      <c r="B22" s="17" t="s">
        <v>24</v>
      </c>
      <c r="C22" s="17"/>
      <c r="D22" s="15">
        <v>136081840</v>
      </c>
      <c r="E22" s="15">
        <v>137290680</v>
      </c>
    </row>
    <row r="23" spans="1:6" ht="94.5" customHeight="1" x14ac:dyDescent="0.25">
      <c r="A23" s="5" t="s">
        <v>84</v>
      </c>
      <c r="B23" s="17" t="s">
        <v>25</v>
      </c>
      <c r="C23" s="17"/>
      <c r="D23" s="15">
        <v>26577000</v>
      </c>
      <c r="E23" s="15">
        <v>27077000</v>
      </c>
    </row>
    <row r="24" spans="1:6" ht="30.75" customHeight="1" x14ac:dyDescent="0.25">
      <c r="A24" s="3" t="s">
        <v>26</v>
      </c>
      <c r="B24" s="20" t="s">
        <v>27</v>
      </c>
      <c r="C24" s="20"/>
      <c r="D24" s="14">
        <f>D25+D26</f>
        <v>33957000</v>
      </c>
      <c r="E24" s="14">
        <f>E25+E26</f>
        <v>34057000</v>
      </c>
    </row>
    <row r="25" spans="1:6" s="6" customFormat="1" ht="43.5" customHeight="1" x14ac:dyDescent="0.25">
      <c r="A25" s="5" t="s">
        <v>28</v>
      </c>
      <c r="B25" s="17" t="s">
        <v>29</v>
      </c>
      <c r="C25" s="17"/>
      <c r="D25" s="15">
        <v>33827000</v>
      </c>
      <c r="E25" s="15">
        <v>33927000</v>
      </c>
    </row>
    <row r="26" spans="1:6" s="6" customFormat="1" ht="58.5" customHeight="1" x14ac:dyDescent="0.25">
      <c r="A26" s="5" t="s">
        <v>30</v>
      </c>
      <c r="B26" s="17" t="s">
        <v>31</v>
      </c>
      <c r="C26" s="17"/>
      <c r="D26" s="15">
        <v>130000</v>
      </c>
      <c r="E26" s="15">
        <v>130000</v>
      </c>
    </row>
    <row r="27" spans="1:6" s="6" customFormat="1" ht="21" customHeight="1" x14ac:dyDescent="0.25">
      <c r="A27" s="5"/>
      <c r="B27" s="30" t="s">
        <v>76</v>
      </c>
      <c r="C27" s="31"/>
      <c r="D27" s="14">
        <f>D28+D36+D38+D42+D47</f>
        <v>201393854</v>
      </c>
      <c r="E27" s="14">
        <f>E28+E36+E38+E42+E47</f>
        <v>196115912</v>
      </c>
    </row>
    <row r="28" spans="1:6" ht="56.25" customHeight="1" x14ac:dyDescent="0.25">
      <c r="A28" s="3" t="s">
        <v>32</v>
      </c>
      <c r="B28" s="20" t="s">
        <v>33</v>
      </c>
      <c r="C28" s="20"/>
      <c r="D28" s="14">
        <f>D29+D30+D31+D32+D33+D34+D35</f>
        <v>133056719</v>
      </c>
      <c r="E28" s="14">
        <f>E29+E30+E31+E32+E33+E34+E35</f>
        <v>129917077</v>
      </c>
    </row>
    <row r="29" spans="1:6" ht="114.75" customHeight="1" x14ac:dyDescent="0.25">
      <c r="A29" s="5" t="s">
        <v>77</v>
      </c>
      <c r="B29" s="17" t="s">
        <v>34</v>
      </c>
      <c r="C29" s="17"/>
      <c r="D29" s="15">
        <v>75585000</v>
      </c>
      <c r="E29" s="15">
        <v>74585300</v>
      </c>
      <c r="F29" s="9"/>
    </row>
    <row r="30" spans="1:6" ht="97.5" customHeight="1" x14ac:dyDescent="0.25">
      <c r="A30" s="5" t="s">
        <v>78</v>
      </c>
      <c r="B30" s="17" t="s">
        <v>35</v>
      </c>
      <c r="C30" s="17"/>
      <c r="D30" s="15">
        <v>5216500</v>
      </c>
      <c r="E30" s="15">
        <v>5425100</v>
      </c>
    </row>
    <row r="31" spans="1:6" ht="94.5" customHeight="1" x14ac:dyDescent="0.25">
      <c r="A31" s="5" t="s">
        <v>79</v>
      </c>
      <c r="B31" s="17" t="s">
        <v>36</v>
      </c>
      <c r="C31" s="17"/>
      <c r="D31" s="15">
        <v>6673000</v>
      </c>
      <c r="E31" s="15">
        <v>6867200</v>
      </c>
    </row>
    <row r="32" spans="1:6" ht="155.25" customHeight="1" x14ac:dyDescent="0.25">
      <c r="A32" s="5" t="s">
        <v>80</v>
      </c>
      <c r="B32" s="17" t="s">
        <v>37</v>
      </c>
      <c r="C32" s="17"/>
      <c r="D32" s="15">
        <v>8700</v>
      </c>
      <c r="E32" s="15">
        <v>8700</v>
      </c>
    </row>
    <row r="33" spans="1:5" ht="56.25" customHeight="1" x14ac:dyDescent="0.25">
      <c r="A33" s="5" t="s">
        <v>81</v>
      </c>
      <c r="B33" s="17" t="s">
        <v>38</v>
      </c>
      <c r="C33" s="17"/>
      <c r="D33" s="15">
        <v>500000</v>
      </c>
      <c r="E33" s="15">
        <v>400000</v>
      </c>
    </row>
    <row r="34" spans="1:5" ht="113.25" customHeight="1" x14ac:dyDescent="0.25">
      <c r="A34" s="5" t="s">
        <v>87</v>
      </c>
      <c r="B34" s="17" t="s">
        <v>86</v>
      </c>
      <c r="C34" s="17"/>
      <c r="D34" s="15">
        <f>34414719+5500000</f>
        <v>39914719</v>
      </c>
      <c r="E34" s="15">
        <f>33732177+4500000</f>
        <v>38232177</v>
      </c>
    </row>
    <row r="35" spans="1:5" ht="136.5" customHeight="1" x14ac:dyDescent="0.25">
      <c r="A35" s="5" t="s">
        <v>89</v>
      </c>
      <c r="B35" s="28" t="s">
        <v>90</v>
      </c>
      <c r="C35" s="29"/>
      <c r="D35" s="15">
        <f>1054000+3185000+919800</f>
        <v>5158800</v>
      </c>
      <c r="E35" s="15">
        <f>1097000+2345000+956600</f>
        <v>4398600</v>
      </c>
    </row>
    <row r="36" spans="1:5" ht="39.75" customHeight="1" x14ac:dyDescent="0.25">
      <c r="A36" s="3" t="s">
        <v>39</v>
      </c>
      <c r="B36" s="20" t="s">
        <v>40</v>
      </c>
      <c r="C36" s="20"/>
      <c r="D36" s="14">
        <f>D37</f>
        <v>12509000</v>
      </c>
      <c r="E36" s="14">
        <f>E37</f>
        <v>12509000</v>
      </c>
    </row>
    <row r="37" spans="1:5" ht="25.5" customHeight="1" x14ac:dyDescent="0.25">
      <c r="A37" s="5" t="s">
        <v>41</v>
      </c>
      <c r="B37" s="17" t="s">
        <v>42</v>
      </c>
      <c r="C37" s="17"/>
      <c r="D37" s="15">
        <v>12509000</v>
      </c>
      <c r="E37" s="15">
        <v>12509000</v>
      </c>
    </row>
    <row r="38" spans="1:5" ht="37.5" customHeight="1" x14ac:dyDescent="0.25">
      <c r="A38" s="3" t="s">
        <v>43</v>
      </c>
      <c r="B38" s="20" t="s">
        <v>44</v>
      </c>
      <c r="C38" s="20"/>
      <c r="D38" s="14">
        <f>D39+D40+D41</f>
        <v>15567678</v>
      </c>
      <c r="E38" s="14">
        <f>E39+E40+E41</f>
        <v>15567678</v>
      </c>
    </row>
    <row r="39" spans="1:5" ht="42.75" customHeight="1" x14ac:dyDescent="0.25">
      <c r="A39" s="5" t="s">
        <v>70</v>
      </c>
      <c r="B39" s="17" t="s">
        <v>45</v>
      </c>
      <c r="C39" s="17"/>
      <c r="D39" s="15">
        <v>15109978</v>
      </c>
      <c r="E39" s="15">
        <v>15109978</v>
      </c>
    </row>
    <row r="40" spans="1:5" ht="60" customHeight="1" x14ac:dyDescent="0.25">
      <c r="A40" s="5" t="s">
        <v>69</v>
      </c>
      <c r="B40" s="17" t="s">
        <v>46</v>
      </c>
      <c r="C40" s="17"/>
      <c r="D40" s="15">
        <v>159000</v>
      </c>
      <c r="E40" s="15">
        <v>159000</v>
      </c>
    </row>
    <row r="41" spans="1:5" ht="39" customHeight="1" x14ac:dyDescent="0.25">
      <c r="A41" s="5" t="s">
        <v>68</v>
      </c>
      <c r="B41" s="17" t="s">
        <v>47</v>
      </c>
      <c r="C41" s="17"/>
      <c r="D41" s="15">
        <v>298700</v>
      </c>
      <c r="E41" s="15">
        <v>298700</v>
      </c>
    </row>
    <row r="42" spans="1:5" ht="40.5" customHeight="1" x14ac:dyDescent="0.25">
      <c r="A42" s="3" t="s">
        <v>48</v>
      </c>
      <c r="B42" s="20" t="s">
        <v>49</v>
      </c>
      <c r="C42" s="20"/>
      <c r="D42" s="14">
        <f>D43+D44+D46+D45</f>
        <v>36384700</v>
      </c>
      <c r="E42" s="14">
        <f>E43+E44+E46+E45</f>
        <v>34246400</v>
      </c>
    </row>
    <row r="43" spans="1:5" ht="115.5" customHeight="1" x14ac:dyDescent="0.25">
      <c r="A43" s="5" t="s">
        <v>71</v>
      </c>
      <c r="B43" s="17" t="s">
        <v>50</v>
      </c>
      <c r="C43" s="17"/>
      <c r="D43" s="15">
        <v>7561000</v>
      </c>
      <c r="E43" s="15">
        <v>6269800</v>
      </c>
    </row>
    <row r="44" spans="1:5" ht="60.75" customHeight="1" x14ac:dyDescent="0.25">
      <c r="A44" s="5" t="s">
        <v>72</v>
      </c>
      <c r="B44" s="17" t="s">
        <v>51</v>
      </c>
      <c r="C44" s="17"/>
      <c r="D44" s="15">
        <v>19000000</v>
      </c>
      <c r="E44" s="15">
        <v>18000000</v>
      </c>
    </row>
    <row r="45" spans="1:5" ht="74.25" customHeight="1" x14ac:dyDescent="0.25">
      <c r="A45" s="16" t="s">
        <v>98</v>
      </c>
      <c r="B45" s="17" t="s">
        <v>99</v>
      </c>
      <c r="C45" s="17"/>
      <c r="D45" s="15">
        <v>3823700</v>
      </c>
      <c r="E45" s="15">
        <v>3976600</v>
      </c>
    </row>
    <row r="46" spans="1:5" ht="111" customHeight="1" x14ac:dyDescent="0.25">
      <c r="A46" s="5" t="s">
        <v>73</v>
      </c>
      <c r="B46" s="17" t="s">
        <v>52</v>
      </c>
      <c r="C46" s="17"/>
      <c r="D46" s="15">
        <v>6000000</v>
      </c>
      <c r="E46" s="15">
        <v>6000000</v>
      </c>
    </row>
    <row r="47" spans="1:5" ht="26.25" customHeight="1" x14ac:dyDescent="0.25">
      <c r="A47" s="3" t="s">
        <v>53</v>
      </c>
      <c r="B47" s="20" t="s">
        <v>54</v>
      </c>
      <c r="C47" s="20"/>
      <c r="D47" s="14">
        <v>3875757</v>
      </c>
      <c r="E47" s="14">
        <v>3875757</v>
      </c>
    </row>
    <row r="48" spans="1:5" ht="18.75" hidden="1" customHeight="1" x14ac:dyDescent="0.25">
      <c r="A48" s="4" t="s">
        <v>56</v>
      </c>
      <c r="B48" s="33" t="s">
        <v>55</v>
      </c>
      <c r="C48" s="33"/>
      <c r="D48" s="13">
        <v>26600</v>
      </c>
      <c r="E48" s="13">
        <v>26600</v>
      </c>
    </row>
    <row r="49" spans="1:5" ht="18.75" hidden="1" customHeight="1" x14ac:dyDescent="0.25">
      <c r="A49" s="4" t="s">
        <v>57</v>
      </c>
      <c r="B49" s="33" t="s">
        <v>58</v>
      </c>
      <c r="C49" s="33"/>
      <c r="D49" s="13">
        <v>500000</v>
      </c>
      <c r="E49" s="13">
        <v>500000</v>
      </c>
    </row>
    <row r="50" spans="1:5" ht="20.25" customHeight="1" x14ac:dyDescent="0.25">
      <c r="A50" s="3" t="s">
        <v>59</v>
      </c>
      <c r="B50" s="20" t="s">
        <v>60</v>
      </c>
      <c r="C50" s="20"/>
      <c r="D50" s="14">
        <f>D51</f>
        <v>4698236254</v>
      </c>
      <c r="E50" s="14">
        <f>E51</f>
        <v>4138675778</v>
      </c>
    </row>
    <row r="51" spans="1:5" ht="59.25" customHeight="1" x14ac:dyDescent="0.25">
      <c r="A51" s="5" t="s">
        <v>61</v>
      </c>
      <c r="B51" s="17" t="s">
        <v>62</v>
      </c>
      <c r="C51" s="17"/>
      <c r="D51" s="14">
        <f>D52+D53+D54</f>
        <v>4698236254</v>
      </c>
      <c r="E51" s="14">
        <f>E52+E53+E54</f>
        <v>4138675778</v>
      </c>
    </row>
    <row r="52" spans="1:5" ht="42" customHeight="1" x14ac:dyDescent="0.25">
      <c r="A52" s="5" t="s">
        <v>64</v>
      </c>
      <c r="B52" s="17" t="s">
        <v>65</v>
      </c>
      <c r="C52" s="17"/>
      <c r="D52" s="15">
        <v>1245301668</v>
      </c>
      <c r="E52" s="15">
        <v>734454021</v>
      </c>
    </row>
    <row r="53" spans="1:5" ht="37.5" customHeight="1" x14ac:dyDescent="0.25">
      <c r="A53" s="5" t="s">
        <v>66</v>
      </c>
      <c r="B53" s="28" t="s">
        <v>75</v>
      </c>
      <c r="C53" s="32"/>
      <c r="D53" s="15">
        <v>3431814273</v>
      </c>
      <c r="E53" s="15">
        <v>3404221757</v>
      </c>
    </row>
    <row r="54" spans="1:5" ht="25.15" customHeight="1" x14ac:dyDescent="0.25">
      <c r="A54" s="12" t="s">
        <v>92</v>
      </c>
      <c r="B54" s="18" t="s">
        <v>93</v>
      </c>
      <c r="C54" s="18"/>
      <c r="D54" s="15">
        <v>21120313</v>
      </c>
      <c r="E54" s="15">
        <v>0</v>
      </c>
    </row>
    <row r="55" spans="1:5" ht="18.75" x14ac:dyDescent="0.25">
      <c r="A55" s="3" t="s">
        <v>74</v>
      </c>
      <c r="B55" s="17" t="s">
        <v>63</v>
      </c>
      <c r="C55" s="17"/>
      <c r="D55" s="14">
        <f>D50+D10</f>
        <v>6698960220</v>
      </c>
      <c r="E55" s="14">
        <f>E50+E10</f>
        <v>6216363491</v>
      </c>
    </row>
    <row r="57" spans="1:5" x14ac:dyDescent="0.25">
      <c r="E57" s="2"/>
    </row>
    <row r="63" spans="1:5" x14ac:dyDescent="0.25">
      <c r="D63" s="2"/>
    </row>
  </sheetData>
  <mergeCells count="54">
    <mergeCell ref="B26:C26"/>
    <mergeCell ref="B24:C24"/>
    <mergeCell ref="B55:C55"/>
    <mergeCell ref="B53:C53"/>
    <mergeCell ref="B11:C11"/>
    <mergeCell ref="B50:C50"/>
    <mergeCell ref="B51:C51"/>
    <mergeCell ref="B44:C44"/>
    <mergeCell ref="B46:C46"/>
    <mergeCell ref="B47:C47"/>
    <mergeCell ref="B48:C48"/>
    <mergeCell ref="B49:C49"/>
    <mergeCell ref="B42:C42"/>
    <mergeCell ref="B43:C43"/>
    <mergeCell ref="B40:C40"/>
    <mergeCell ref="B41:C41"/>
    <mergeCell ref="B52:C52"/>
    <mergeCell ref="B17:C17"/>
    <mergeCell ref="B38:C38"/>
    <mergeCell ref="B18:C18"/>
    <mergeCell ref="B19:C19"/>
    <mergeCell ref="B20:C20"/>
    <mergeCell ref="B21:C21"/>
    <mergeCell ref="B37:C37"/>
    <mergeCell ref="B33:C33"/>
    <mergeCell ref="B34:C34"/>
    <mergeCell ref="B36:C36"/>
    <mergeCell ref="B35:C35"/>
    <mergeCell ref="B27:C27"/>
    <mergeCell ref="B31:C31"/>
    <mergeCell ref="B28:C28"/>
    <mergeCell ref="B29:C29"/>
    <mergeCell ref="B30:C30"/>
    <mergeCell ref="A1:B4"/>
    <mergeCell ref="C1:E1"/>
    <mergeCell ref="C2:E2"/>
    <mergeCell ref="C3:E3"/>
    <mergeCell ref="C4:E4"/>
    <mergeCell ref="B45:C45"/>
    <mergeCell ref="B54:C54"/>
    <mergeCell ref="A6:E6"/>
    <mergeCell ref="B16:C16"/>
    <mergeCell ref="A8:A9"/>
    <mergeCell ref="B14:C14"/>
    <mergeCell ref="B15:C15"/>
    <mergeCell ref="B8:C9"/>
    <mergeCell ref="B10:C10"/>
    <mergeCell ref="B12:C12"/>
    <mergeCell ref="B13:C13"/>
    <mergeCell ref="B39:C39"/>
    <mergeCell ref="B32:C32"/>
    <mergeCell ref="B22:C22"/>
    <mergeCell ref="B23:C23"/>
    <mergeCell ref="B25:C25"/>
  </mergeCells>
  <phoneticPr fontId="0" type="noConversion"/>
  <pageMargins left="0.78740157480314965" right="0.39370078740157483" top="0.78740157480314965" bottom="0.59055118110236227" header="0.31496062992125984" footer="0.31496062992125984"/>
  <pageSetup paperSize="9" scale="61" firstPageNumber="15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Анна Г. Богомолова</cp:lastModifiedBy>
  <cp:lastPrinted>2022-11-14T11:49:08Z</cp:lastPrinted>
  <dcterms:created xsi:type="dcterms:W3CDTF">2021-10-29T07:42:24Z</dcterms:created>
  <dcterms:modified xsi:type="dcterms:W3CDTF">2022-11-14T11:50:01Z</dcterms:modified>
</cp:coreProperties>
</file>