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36" windowWidth="9708" windowHeight="9396"/>
  </bookViews>
  <sheets>
    <sheet name="Report" sheetId="1" r:id="rId1"/>
  </sheets>
  <definedNames>
    <definedName name="__bookmark_1">Report!$A$8:$D$56</definedName>
  </definedNames>
  <calcPr calcId="144525"/>
</workbook>
</file>

<file path=xl/calcChain.xml><?xml version="1.0" encoding="utf-8"?>
<calcChain xmlns="http://schemas.openxmlformats.org/spreadsheetml/2006/main">
  <c r="D29" i="1" l="1"/>
  <c r="D53" i="1" l="1"/>
  <c r="D52" i="1"/>
  <c r="D22" i="1" l="1"/>
  <c r="D21" i="1"/>
  <c r="D47" i="1" l="1"/>
  <c r="D35" i="1"/>
  <c r="D45" i="1" l="1"/>
  <c r="D44" i="1"/>
  <c r="D33" i="1" l="1"/>
  <c r="D54" i="1" l="1"/>
  <c r="D51" i="1" l="1"/>
  <c r="D18" i="1" l="1"/>
  <c r="D36" i="1"/>
  <c r="D24" i="1"/>
  <c r="D20" i="1"/>
  <c r="D16" i="1"/>
  <c r="D14" i="1"/>
  <c r="D13" i="1"/>
  <c r="D12" i="1" s="1"/>
  <c r="D43" i="1" l="1"/>
  <c r="D42" i="1" s="1"/>
  <c r="D49" i="1" l="1"/>
  <c r="D48" i="1" s="1"/>
  <c r="D34" i="1" l="1"/>
  <c r="D41" i="1"/>
  <c r="D19" i="1" l="1"/>
  <c r="D28" i="1" l="1"/>
  <c r="D27" i="1" s="1"/>
  <c r="D38" i="1"/>
  <c r="D11" i="1"/>
  <c r="D10" i="1" l="1"/>
  <c r="D56" i="1" s="1"/>
</calcChain>
</file>

<file path=xl/sharedStrings.xml><?xml version="1.0" encoding="utf-8"?>
<sst xmlns="http://schemas.openxmlformats.org/spreadsheetml/2006/main" count="101" uniqueCount="101">
  <si>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</si>
  <si>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</si>
  <si>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</si>
  <si>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</si>
  <si>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</si>
  <si>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</si>
  <si>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</si>
  <si>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</si>
  <si>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</si>
  <si>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</si>
  <si>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</si>
  <si>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</si>
  <si>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</si>
  <si>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</si>
  <si>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</si>
  <si>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</si>
  <si>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</si>
  <si>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</si>
  <si>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</si>
  <si>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</si>
  <si>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</si>
  <si>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</si>
  <si>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</si>
  <si>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</si>
  <si>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</si>
  <si>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</si>
  <si>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</si>
  <si>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</si>
  <si>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</si>
  <si>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</si>
  <si>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</si>
  <si>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</si>
  <si>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</si>
  <si>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</si>
  <si>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</si>
  <si>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</si>
  <si>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</si>
  <si>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</si>
  <si>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</si>
  <si>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</si>
  <si>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</si>
  <si>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</si>
  <si>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</si>
  <si>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</si>
  <si>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</si>
  <si>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</si>
  <si>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</si>
  <si>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</si>
  <si>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</si>
  <si>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</si>
  <si>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</si>
  <si>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</si>
  <si>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</si>
  <si>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</si>
  <si>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</si>
  <si>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</si>
  <si>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</si>
  <si>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</si>
  <si>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</si>
  <si>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</si>
  <si>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</si>
  <si>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</si>
  <si>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</si>
  <si>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</si>
  <si>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</si>
  <si>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</si>
  <si>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</si>
  <si>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</si>
  <si>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</si>
  <si>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</si>
  <si>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</si>
  <si>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</si>
  <si>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</si>
  <si>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</si>
  <si>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</si>
  <si>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</si>
  <si>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</si>
  <si>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</si>
  <si>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</si>
  <si>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</si>
  <si>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</si>
  <si>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</si>
  <si>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</si>
  <si>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</si>
  <si>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</si>
  <si>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</si>
  <si>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</si>
  <si>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</si>
  <si>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</si>
  <si>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</si>
  <si>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</si>
  <si>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</si>
  <si>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</si>
  <si>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</si>
  <si>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</si>
  <si>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</si>
  <si>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</si>
  <si>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</si>
  <si>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</si>
  <si>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</si>
  <si>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от  09.12.2021     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</si>
</sst>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40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Fill="1" applyBorder="1" applyAlignment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3.6640625" customWidth="1"/>
    <col min="2" max="2" width="43" customWidth="1"/>
    <col min="3" max="3" width="35.33203125" customWidth="1"/>
    <col min="4" max="4" width="22.44140625" customWidth="1"/>
    <col min="5" max="5" width="31.33203125" customWidth="1"/>
  </cols>
  <sheetData>
    <row r="1" spans="1:5" ht="18" x14ac:dyDescent="0.3">
      <c r="A1" s="35"/>
      <c r="B1" s="35"/>
      <c r="C1" s="35" t="s">
        <v>88</v>
      </c>
      <c r="D1" s="35"/>
    </row>
    <row r="2" spans="1:5" ht="18" x14ac:dyDescent="0.3">
      <c r="A2" s="35"/>
      <c r="B2" s="35"/>
      <c r="C2" s="35" t="s">
        <v>0</v>
      </c>
      <c r="D2" s="35"/>
    </row>
    <row r="3" spans="1:5" ht="18" x14ac:dyDescent="0.3">
      <c r="A3" s="35"/>
      <c r="B3" s="35"/>
      <c r="C3" s="35" t="s">
        <v>1</v>
      </c>
      <c r="D3" s="35"/>
    </row>
    <row r="4" spans="1:5" ht="18" x14ac:dyDescent="0.3">
      <c r="A4" s="35"/>
      <c r="B4" s="35"/>
      <c r="C4" s="23" t="s">
        <v>100</v>
      </c>
      <c r="D4" s="23"/>
    </row>
    <row r="5" spans="1:5" ht="18" x14ac:dyDescent="0.3">
      <c r="A5" s="1"/>
      <c r="B5" s="1"/>
      <c r="C5" s="1"/>
      <c r="D5" s="1"/>
    </row>
    <row r="6" spans="1:5" ht="51.75" customHeight="1" x14ac:dyDescent="0.3">
      <c r="A6" s="34" t="s">
        <v>2</v>
      </c>
      <c r="B6" s="34"/>
      <c r="C6" s="34"/>
      <c r="D6" s="34"/>
    </row>
    <row r="7" spans="1:5" ht="14.25" customHeight="1" x14ac:dyDescent="0.3">
      <c r="A7" s="16"/>
      <c r="B7" s="16"/>
      <c r="C7" s="16"/>
      <c r="D7" s="17" t="s">
        <v>91</v>
      </c>
    </row>
    <row r="8" spans="1:5" ht="18.75" customHeight="1" x14ac:dyDescent="0.3">
      <c r="A8" s="37" t="s">
        <v>3</v>
      </c>
      <c r="B8" s="37" t="s">
        <v>4</v>
      </c>
      <c r="C8" s="37"/>
      <c r="D8" s="12" t="s">
        <v>5</v>
      </c>
    </row>
    <row r="9" spans="1:5" ht="18.75" customHeight="1" x14ac:dyDescent="0.3">
      <c r="A9" s="37"/>
      <c r="B9" s="37"/>
      <c r="C9" s="37"/>
      <c r="D9" s="14"/>
    </row>
    <row r="10" spans="1:5" ht="23.25" customHeight="1" x14ac:dyDescent="0.3">
      <c r="A10" s="7" t="s">
        <v>6</v>
      </c>
      <c r="B10" s="27" t="s">
        <v>7</v>
      </c>
      <c r="C10" s="27"/>
      <c r="D10" s="2">
        <f>D11+D27</f>
        <v>1993201579</v>
      </c>
    </row>
    <row r="11" spans="1:5" ht="17.399999999999999" x14ac:dyDescent="0.3">
      <c r="A11" s="7"/>
      <c r="B11" s="38" t="s">
        <v>63</v>
      </c>
      <c r="C11" s="39"/>
      <c r="D11" s="2">
        <f>D12+D14+D16+D20+D24</f>
        <v>1583541930</v>
      </c>
      <c r="E11" s="9"/>
    </row>
    <row r="12" spans="1:5" ht="30.75" customHeight="1" x14ac:dyDescent="0.3">
      <c r="A12" s="7" t="s">
        <v>8</v>
      </c>
      <c r="B12" s="27" t="s">
        <v>9</v>
      </c>
      <c r="C12" s="27"/>
      <c r="D12" s="2">
        <f>D13</f>
        <v>1246645605</v>
      </c>
    </row>
    <row r="13" spans="1:5" ht="29.25" customHeight="1" x14ac:dyDescent="0.3">
      <c r="A13" s="10" t="s">
        <v>10</v>
      </c>
      <c r="B13" s="25" t="s">
        <v>11</v>
      </c>
      <c r="C13" s="25"/>
      <c r="D13" s="5">
        <f>1210071102+15400305+990000+20184198</f>
        <v>1246645605</v>
      </c>
    </row>
    <row r="14" spans="1:5" ht="50.25" customHeight="1" x14ac:dyDescent="0.3">
      <c r="A14" s="7" t="s">
        <v>12</v>
      </c>
      <c r="B14" s="27" t="s">
        <v>13</v>
      </c>
      <c r="C14" s="27"/>
      <c r="D14" s="2">
        <f>D15</f>
        <v>13566320</v>
      </c>
    </row>
    <row r="15" spans="1:5" ht="45" customHeight="1" x14ac:dyDescent="0.3">
      <c r="A15" s="10" t="s">
        <v>14</v>
      </c>
      <c r="B15" s="25" t="s">
        <v>15</v>
      </c>
      <c r="C15" s="25"/>
      <c r="D15" s="5">
        <v>13566320</v>
      </c>
    </row>
    <row r="16" spans="1:5" ht="24.75" customHeight="1" x14ac:dyDescent="0.3">
      <c r="A16" s="7" t="s">
        <v>16</v>
      </c>
      <c r="B16" s="27" t="s">
        <v>17</v>
      </c>
      <c r="C16" s="27"/>
      <c r="D16" s="2">
        <f>D17+D18+D19</f>
        <v>48234349</v>
      </c>
    </row>
    <row r="17" spans="1:4" ht="24.75" customHeight="1" x14ac:dyDescent="0.3">
      <c r="A17" s="21" t="s">
        <v>98</v>
      </c>
      <c r="B17" s="28" t="s">
        <v>99</v>
      </c>
      <c r="C17" s="36"/>
      <c r="D17" s="3">
        <v>600000</v>
      </c>
    </row>
    <row r="18" spans="1:4" ht="24" customHeight="1" x14ac:dyDescent="0.3">
      <c r="A18" s="10" t="s">
        <v>18</v>
      </c>
      <c r="B18" s="25" t="s">
        <v>19</v>
      </c>
      <c r="C18" s="25"/>
      <c r="D18" s="5">
        <f>1055676+123723</f>
        <v>1179399</v>
      </c>
    </row>
    <row r="19" spans="1:4" ht="39.75" customHeight="1" x14ac:dyDescent="0.3">
      <c r="A19" s="10" t="s">
        <v>20</v>
      </c>
      <c r="B19" s="25" t="s">
        <v>21</v>
      </c>
      <c r="C19" s="25"/>
      <c r="D19" s="5">
        <f>42633450+3821500</f>
        <v>46454950</v>
      </c>
    </row>
    <row r="20" spans="1:4" ht="28.5" customHeight="1" x14ac:dyDescent="0.3">
      <c r="A20" s="7" t="s">
        <v>22</v>
      </c>
      <c r="B20" s="27" t="s">
        <v>23</v>
      </c>
      <c r="C20" s="27"/>
      <c r="D20" s="2">
        <f>D21+D22+D23</f>
        <v>244168656</v>
      </c>
    </row>
    <row r="21" spans="1:4" ht="99" customHeight="1" x14ac:dyDescent="0.3">
      <c r="A21" s="10" t="s">
        <v>80</v>
      </c>
      <c r="B21" s="24" t="s">
        <v>24</v>
      </c>
      <c r="C21" s="24"/>
      <c r="D21" s="3">
        <f>77875905+5009963</f>
        <v>82885868</v>
      </c>
    </row>
    <row r="22" spans="1:4" ht="84" customHeight="1" x14ac:dyDescent="0.3">
      <c r="A22" s="10" t="s">
        <v>78</v>
      </c>
      <c r="B22" s="24" t="s">
        <v>25</v>
      </c>
      <c r="C22" s="24"/>
      <c r="D22" s="3">
        <f>141564737-3049700</f>
        <v>138515037</v>
      </c>
    </row>
    <row r="23" spans="1:4" ht="81" customHeight="1" x14ac:dyDescent="0.3">
      <c r="A23" s="10" t="s">
        <v>79</v>
      </c>
      <c r="B23" s="24" t="s">
        <v>26</v>
      </c>
      <c r="C23" s="24"/>
      <c r="D23" s="3">
        <v>22767751</v>
      </c>
    </row>
    <row r="24" spans="1:4" ht="30" customHeight="1" x14ac:dyDescent="0.3">
      <c r="A24" s="7" t="s">
        <v>27</v>
      </c>
      <c r="B24" s="27" t="s">
        <v>28</v>
      </c>
      <c r="C24" s="27"/>
      <c r="D24" s="2">
        <f>D25+D26</f>
        <v>30927000</v>
      </c>
    </row>
    <row r="25" spans="1:4" ht="41.25" customHeight="1" x14ac:dyDescent="0.3">
      <c r="A25" s="10" t="s">
        <v>29</v>
      </c>
      <c r="B25" s="25" t="s">
        <v>30</v>
      </c>
      <c r="C25" s="25"/>
      <c r="D25" s="5">
        <v>30576000</v>
      </c>
    </row>
    <row r="26" spans="1:4" ht="42" customHeight="1" x14ac:dyDescent="0.3">
      <c r="A26" s="10" t="s">
        <v>31</v>
      </c>
      <c r="B26" s="25" t="s">
        <v>32</v>
      </c>
      <c r="C26" s="25"/>
      <c r="D26" s="5">
        <v>351000</v>
      </c>
    </row>
    <row r="27" spans="1:4" ht="21.75" customHeight="1" x14ac:dyDescent="0.3">
      <c r="A27" s="8"/>
      <c r="B27" s="32" t="s">
        <v>69</v>
      </c>
      <c r="C27" s="33"/>
      <c r="D27" s="4">
        <f>D28+D36+D38+D42+D47</f>
        <v>409659649</v>
      </c>
    </row>
    <row r="28" spans="1:4" ht="65.25" customHeight="1" x14ac:dyDescent="0.3">
      <c r="A28" s="7" t="s">
        <v>33</v>
      </c>
      <c r="B28" s="27" t="s">
        <v>34</v>
      </c>
      <c r="C28" s="27"/>
      <c r="D28" s="2">
        <f>SUM(D29:D35)</f>
        <v>202368422</v>
      </c>
    </row>
    <row r="29" spans="1:4" ht="97.5" customHeight="1" x14ac:dyDescent="0.3">
      <c r="A29" s="10" t="s">
        <v>81</v>
      </c>
      <c r="B29" s="24" t="s">
        <v>35</v>
      </c>
      <c r="C29" s="24"/>
      <c r="D29" s="3">
        <f>106019900+7000000+1197000+500000</f>
        <v>114716900</v>
      </c>
    </row>
    <row r="30" spans="1:4" ht="97.5" customHeight="1" x14ac:dyDescent="0.3">
      <c r="A30" s="10" t="s">
        <v>82</v>
      </c>
      <c r="B30" s="24" t="s">
        <v>36</v>
      </c>
      <c r="C30" s="24"/>
      <c r="D30" s="3">
        <v>6115300</v>
      </c>
    </row>
    <row r="31" spans="1:4" ht="82.5" customHeight="1" x14ac:dyDescent="0.3">
      <c r="A31" s="10" t="s">
        <v>83</v>
      </c>
      <c r="B31" s="24" t="s">
        <v>37</v>
      </c>
      <c r="C31" s="24"/>
      <c r="D31" s="3">
        <v>5848500</v>
      </c>
    </row>
    <row r="32" spans="1:4" ht="138" customHeight="1" x14ac:dyDescent="0.3">
      <c r="A32" s="10" t="s">
        <v>84</v>
      </c>
      <c r="B32" s="24" t="s">
        <v>38</v>
      </c>
      <c r="C32" s="24"/>
      <c r="D32" s="3">
        <v>16500</v>
      </c>
    </row>
    <row r="33" spans="1:4" ht="61.5" customHeight="1" x14ac:dyDescent="0.3">
      <c r="A33" s="10" t="s">
        <v>85</v>
      </c>
      <c r="B33" s="24" t="s">
        <v>39</v>
      </c>
      <c r="C33" s="24"/>
      <c r="D33" s="3">
        <f>650000+563300</f>
        <v>1213300</v>
      </c>
    </row>
    <row r="34" spans="1:4" ht="93.75" customHeight="1" x14ac:dyDescent="0.3">
      <c r="A34" s="13" t="s">
        <v>90</v>
      </c>
      <c r="B34" s="24" t="s">
        <v>89</v>
      </c>
      <c r="C34" s="24"/>
      <c r="D34" s="3">
        <f>73724922-850400-2805377+53000</f>
        <v>70122145</v>
      </c>
    </row>
    <row r="35" spans="1:4" ht="114" customHeight="1" x14ac:dyDescent="0.3">
      <c r="A35" s="13" t="s">
        <v>92</v>
      </c>
      <c r="B35" s="28" t="s">
        <v>93</v>
      </c>
      <c r="C35" s="31"/>
      <c r="D35" s="3">
        <f>850400+2805377+450000+230000</f>
        <v>4335777</v>
      </c>
    </row>
    <row r="36" spans="1:4" ht="41.25" customHeight="1" x14ac:dyDescent="0.3">
      <c r="A36" s="7" t="s">
        <v>40</v>
      </c>
      <c r="B36" s="27" t="s">
        <v>41</v>
      </c>
      <c r="C36" s="27"/>
      <c r="D36" s="2">
        <f>D37</f>
        <v>17141806</v>
      </c>
    </row>
    <row r="37" spans="1:4" ht="31.5" customHeight="1" x14ac:dyDescent="0.3">
      <c r="A37" s="10" t="s">
        <v>42</v>
      </c>
      <c r="B37" s="25" t="s">
        <v>43</v>
      </c>
      <c r="C37" s="25"/>
      <c r="D37" s="5">
        <v>17141806</v>
      </c>
    </row>
    <row r="38" spans="1:4" ht="45" customHeight="1" x14ac:dyDescent="0.3">
      <c r="A38" s="7" t="s">
        <v>44</v>
      </c>
      <c r="B38" s="27" t="s">
        <v>45</v>
      </c>
      <c r="C38" s="27"/>
      <c r="D38" s="2">
        <f>D39+D40+D41</f>
        <v>17373163</v>
      </c>
    </row>
    <row r="39" spans="1:4" ht="45.75" customHeight="1" x14ac:dyDescent="0.3">
      <c r="A39" s="10" t="s">
        <v>70</v>
      </c>
      <c r="B39" s="24" t="s">
        <v>46</v>
      </c>
      <c r="C39" s="24"/>
      <c r="D39" s="3">
        <v>15030000</v>
      </c>
    </row>
    <row r="40" spans="1:4" ht="45.75" customHeight="1" x14ac:dyDescent="0.3">
      <c r="A40" s="10" t="s">
        <v>71</v>
      </c>
      <c r="B40" s="24" t="s">
        <v>47</v>
      </c>
      <c r="C40" s="24"/>
      <c r="D40" s="3">
        <v>80000</v>
      </c>
    </row>
    <row r="41" spans="1:4" ht="27.75" customHeight="1" x14ac:dyDescent="0.3">
      <c r="A41" s="10" t="s">
        <v>72</v>
      </c>
      <c r="B41" s="24" t="s">
        <v>48</v>
      </c>
      <c r="C41" s="24"/>
      <c r="D41" s="3">
        <f>374800+1888363</f>
        <v>2263163</v>
      </c>
    </row>
    <row r="42" spans="1:4" ht="39.75" customHeight="1" x14ac:dyDescent="0.3">
      <c r="A42" s="7" t="s">
        <v>49</v>
      </c>
      <c r="B42" s="27" t="s">
        <v>50</v>
      </c>
      <c r="C42" s="27"/>
      <c r="D42" s="2">
        <f>D43+D44+D45+D46</f>
        <v>167774223</v>
      </c>
    </row>
    <row r="43" spans="1:4" ht="112.5" customHeight="1" x14ac:dyDescent="0.3">
      <c r="A43" s="10" t="s">
        <v>74</v>
      </c>
      <c r="B43" s="24" t="s">
        <v>51</v>
      </c>
      <c r="C43" s="24"/>
      <c r="D43" s="3">
        <f>16550000+11800000</f>
        <v>28350000</v>
      </c>
    </row>
    <row r="44" spans="1:4" ht="56.25" customHeight="1" x14ac:dyDescent="0.3">
      <c r="A44" s="10" t="s">
        <v>75</v>
      </c>
      <c r="B44" s="24" t="s">
        <v>52</v>
      </c>
      <c r="C44" s="24"/>
      <c r="D44" s="3">
        <f>72500000+400000+28000000</f>
        <v>100900000</v>
      </c>
    </row>
    <row r="45" spans="1:4" ht="63.75" customHeight="1" x14ac:dyDescent="0.3">
      <c r="A45" s="10" t="s">
        <v>76</v>
      </c>
      <c r="B45" s="24" t="s">
        <v>53</v>
      </c>
      <c r="C45" s="24"/>
      <c r="D45" s="3">
        <f>5227400+15496823+4800000+7000000</f>
        <v>32524223</v>
      </c>
    </row>
    <row r="46" spans="1:4" ht="92.7" customHeight="1" x14ac:dyDescent="0.3">
      <c r="A46" s="10" t="s">
        <v>77</v>
      </c>
      <c r="B46" s="24" t="s">
        <v>54</v>
      </c>
      <c r="C46" s="24"/>
      <c r="D46" s="3">
        <v>6000000</v>
      </c>
    </row>
    <row r="47" spans="1:4" ht="30.75" customHeight="1" x14ac:dyDescent="0.3">
      <c r="A47" s="7" t="s">
        <v>55</v>
      </c>
      <c r="B47" s="27" t="s">
        <v>56</v>
      </c>
      <c r="C47" s="27"/>
      <c r="D47" s="2">
        <f>1725575+1904427+318+19800+23100+892815+166000+90000+180000</f>
        <v>5002035</v>
      </c>
    </row>
    <row r="48" spans="1:4" ht="27" customHeight="1" x14ac:dyDescent="0.3">
      <c r="A48" s="20" t="s">
        <v>57</v>
      </c>
      <c r="B48" s="27" t="s">
        <v>58</v>
      </c>
      <c r="C48" s="27"/>
      <c r="D48" s="2">
        <f>D49+D55</f>
        <v>6099250938</v>
      </c>
    </row>
    <row r="49" spans="1:5" ht="42.75" customHeight="1" x14ac:dyDescent="0.3">
      <c r="A49" s="19" t="s">
        <v>59</v>
      </c>
      <c r="B49" s="25" t="s">
        <v>60</v>
      </c>
      <c r="C49" s="25"/>
      <c r="D49" s="5">
        <f>D52+D53+D54+D50+D51</f>
        <v>6098599845</v>
      </c>
      <c r="E49" s="9"/>
    </row>
    <row r="50" spans="1:5" ht="43.5" customHeight="1" x14ac:dyDescent="0.3">
      <c r="A50" s="19" t="s">
        <v>73</v>
      </c>
      <c r="B50" s="24" t="s">
        <v>61</v>
      </c>
      <c r="C50" s="24"/>
      <c r="D50" s="3">
        <v>223412000</v>
      </c>
    </row>
    <row r="51" spans="1:5" ht="29.7" customHeight="1" x14ac:dyDescent="0.3">
      <c r="A51" s="18" t="s">
        <v>94</v>
      </c>
      <c r="B51" s="28" t="s">
        <v>95</v>
      </c>
      <c r="C51" s="29"/>
      <c r="D51" s="3">
        <f>4740000+2000000+33448020</f>
        <v>40188020</v>
      </c>
    </row>
    <row r="52" spans="1:5" ht="40.5" customHeight="1" x14ac:dyDescent="0.3">
      <c r="A52" s="18" t="s">
        <v>64</v>
      </c>
      <c r="B52" s="25" t="s">
        <v>65</v>
      </c>
      <c r="C52" s="25"/>
      <c r="D52" s="5">
        <f>394864516+310473362+3861376+129230705+2096282-4944+5223089+191011+161497+47886436</f>
        <v>893983330</v>
      </c>
    </row>
    <row r="53" spans="1:5" s="6" customFormat="1" ht="27.75" customHeight="1" x14ac:dyDescent="0.3">
      <c r="A53" s="18" t="s">
        <v>66</v>
      </c>
      <c r="B53" s="24" t="s">
        <v>87</v>
      </c>
      <c r="C53" s="25"/>
      <c r="D53" s="5">
        <f>3795240396+6419886+65686334+1218000+12837558+1161497-161497-30603226-12680002</f>
        <v>3839118946</v>
      </c>
    </row>
    <row r="54" spans="1:5" ht="25.5" customHeight="1" x14ac:dyDescent="0.3">
      <c r="A54" s="15" t="s">
        <v>67</v>
      </c>
      <c r="B54" s="26" t="s">
        <v>68</v>
      </c>
      <c r="C54" s="26"/>
      <c r="D54" s="22">
        <f>7000000+244688000+2025000+2508609+830671877+15004063</f>
        <v>1101897549</v>
      </c>
    </row>
    <row r="55" spans="1:5" ht="25.5" customHeight="1" x14ac:dyDescent="0.3">
      <c r="A55" s="15" t="s">
        <v>96</v>
      </c>
      <c r="B55" s="30" t="s">
        <v>97</v>
      </c>
      <c r="C55" s="26"/>
      <c r="D55" s="22">
        <v>651093</v>
      </c>
    </row>
    <row r="56" spans="1:5" ht="18" x14ac:dyDescent="0.3">
      <c r="A56" s="11" t="s">
        <v>86</v>
      </c>
      <c r="B56" s="24" t="s">
        <v>62</v>
      </c>
      <c r="C56" s="24"/>
      <c r="D56" s="2">
        <f>D10+D48</f>
        <v>8092452517</v>
      </c>
    </row>
  </sheetData>
  <mergeCells count="54">
    <mergeCell ref="B17:C17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  <mergeCell ref="A6:D6"/>
    <mergeCell ref="A1:B4"/>
    <mergeCell ref="C1:D1"/>
    <mergeCell ref="C2:D2"/>
    <mergeCell ref="C3:D3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40:C40"/>
    <mergeCell ref="B37:C37"/>
    <mergeCell ref="B38:C38"/>
    <mergeCell ref="B30:C30"/>
    <mergeCell ref="B31:C31"/>
    <mergeCell ref="B32:C32"/>
    <mergeCell ref="B33:C33"/>
    <mergeCell ref="B34:C34"/>
    <mergeCell ref="B36:C36"/>
    <mergeCell ref="B35:C35"/>
    <mergeCell ref="B39:C39"/>
    <mergeCell ref="B41:C41"/>
    <mergeCell ref="B53:C53"/>
    <mergeCell ref="B56:C56"/>
    <mergeCell ref="B54:C54"/>
    <mergeCell ref="B45:C45"/>
    <mergeCell ref="B46:C46"/>
    <mergeCell ref="B47:C47"/>
    <mergeCell ref="B52:C52"/>
    <mergeCell ref="B48:C48"/>
    <mergeCell ref="B49:C49"/>
    <mergeCell ref="B50:C50"/>
    <mergeCell ref="B42:C42"/>
    <mergeCell ref="B43:C43"/>
    <mergeCell ref="B44:C44"/>
    <mergeCell ref="B51:C51"/>
    <mergeCell ref="B55:C55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2022-07-26T07:29:38Z</cp:lastPrinted>
  <dcterms:created xsi:type="dcterms:W3CDTF">2021-10-28T07:31:07Z</dcterms:created>
  <dcterms:modified xsi:type="dcterms:W3CDTF">2022-08-26T07:37:20Z</dcterms:modified>
</cp:coreProperties>
</file>