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22980" windowHeight="11520"/>
  </bookViews>
  <sheets>
    <sheet name="Приложение 6" sheetId="2" r:id="rId1"/>
  </sheets>
  <calcPr calcId="145621"/>
</workbook>
</file>

<file path=xl/calcChain.xml><?xml version="1.0" encoding="utf-8"?>
<calcChain xmlns="http://schemas.openxmlformats.org/spreadsheetml/2006/main">
  <c r="J364" i="2" l="1"/>
  <c r="J420" i="2" l="1"/>
  <c r="J422" i="2"/>
  <c r="J425" i="2"/>
  <c r="J427" i="2"/>
  <c r="J429" i="2"/>
  <c r="J434" i="2"/>
  <c r="J436" i="2"/>
  <c r="J438" i="2"/>
  <c r="J443" i="2"/>
  <c r="J445" i="2"/>
  <c r="J448" i="2"/>
  <c r="J450" i="2"/>
  <c r="J453" i="2"/>
  <c r="J455" i="2"/>
  <c r="J457" i="2"/>
  <c r="J459" i="2"/>
  <c r="J463" i="2"/>
  <c r="J465" i="2"/>
  <c r="J468" i="2"/>
  <c r="J417" i="2"/>
  <c r="J415" i="2"/>
  <c r="J413" i="2"/>
  <c r="J411" i="2"/>
  <c r="J409" i="2"/>
  <c r="J407" i="2"/>
  <c r="J405" i="2"/>
  <c r="J403" i="2"/>
  <c r="J401" i="2"/>
  <c r="J399" i="2"/>
  <c r="J395" i="2"/>
  <c r="J394" i="2" s="1"/>
  <c r="J390" i="2"/>
  <c r="J388" i="2"/>
  <c r="J385" i="2"/>
  <c r="J383" i="2"/>
  <c r="J381" i="2"/>
  <c r="J378" i="2"/>
  <c r="J376" i="2"/>
  <c r="J374" i="2"/>
  <c r="J372" i="2"/>
  <c r="J369" i="2"/>
  <c r="J367" i="2"/>
  <c r="J362" i="2"/>
  <c r="J360" i="2"/>
  <c r="J358" i="2"/>
  <c r="J356" i="2"/>
  <c r="J354" i="2"/>
  <c r="J387" i="2" l="1"/>
  <c r="J419" i="2"/>
  <c r="J352" i="2"/>
  <c r="J350" i="2"/>
  <c r="J347" i="2"/>
  <c r="J344" i="2"/>
  <c r="J342" i="2"/>
  <c r="J336" i="2"/>
  <c r="J335" i="2" s="1"/>
  <c r="J333" i="2"/>
  <c r="J332" i="2" s="1"/>
  <c r="J330" i="2"/>
  <c r="J329" i="2" s="1"/>
  <c r="J327" i="2"/>
  <c r="J325" i="2"/>
  <c r="J323" i="2"/>
  <c r="J321" i="2"/>
  <c r="J318" i="2"/>
  <c r="J315" i="2"/>
  <c r="J311" i="2"/>
  <c r="J349" i="2" l="1"/>
  <c r="J341" i="2"/>
  <c r="J308" i="2"/>
  <c r="J306" i="2"/>
  <c r="J303" i="2"/>
  <c r="J300" i="2"/>
  <c r="J297" i="2"/>
  <c r="J294" i="2"/>
  <c r="J292" i="2"/>
  <c r="J290" i="2"/>
  <c r="J288" i="2"/>
  <c r="J286" i="2"/>
  <c r="J283" i="2"/>
  <c r="J280" i="2"/>
  <c r="J277" i="2"/>
  <c r="J276" i="2" s="1"/>
  <c r="J275" i="2" l="1"/>
  <c r="J273" i="2"/>
  <c r="J271" i="2"/>
  <c r="J269" i="2"/>
  <c r="J257" i="2"/>
  <c r="J255" i="2"/>
  <c r="J252" i="2"/>
  <c r="J250" i="2"/>
  <c r="J248" i="2"/>
  <c r="J246" i="2"/>
  <c r="J244" i="2"/>
  <c r="J242" i="2"/>
  <c r="J233" i="2"/>
  <c r="J231" i="2"/>
  <c r="J229" i="2"/>
  <c r="J259" i="2"/>
  <c r="J265" i="2"/>
  <c r="J263" i="2"/>
  <c r="J239" i="2"/>
  <c r="J236" i="2"/>
  <c r="J235" i="2" s="1"/>
  <c r="J225" i="2"/>
  <c r="J224" i="2" s="1"/>
  <c r="J222" i="2"/>
  <c r="J220" i="2"/>
  <c r="J218" i="2"/>
  <c r="J216" i="2"/>
  <c r="J214" i="2"/>
  <c r="J212" i="2"/>
  <c r="J210" i="2"/>
  <c r="J208" i="2"/>
  <c r="J205" i="2"/>
  <c r="J203" i="2"/>
  <c r="J201" i="2"/>
  <c r="J196" i="2"/>
  <c r="J194" i="2"/>
  <c r="J193" i="2" s="1"/>
  <c r="J190" i="2"/>
  <c r="J189" i="2" s="1"/>
  <c r="J188" i="2" s="1"/>
  <c r="J186" i="2"/>
  <c r="J184" i="2"/>
  <c r="J182" i="2"/>
  <c r="J178" i="2"/>
  <c r="J176" i="2"/>
  <c r="J174" i="2"/>
  <c r="J172" i="2"/>
  <c r="J169" i="2"/>
  <c r="J166" i="2"/>
  <c r="J164" i="2"/>
  <c r="J160" i="2"/>
  <c r="J156" i="2"/>
  <c r="J154" i="2"/>
  <c r="J152" i="2"/>
  <c r="J147" i="2"/>
  <c r="J146" i="2" s="1"/>
  <c r="J144" i="2"/>
  <c r="J142" i="2"/>
  <c r="J140" i="2"/>
  <c r="J138" i="2"/>
  <c r="J136" i="2"/>
  <c r="J134" i="2"/>
  <c r="J132" i="2"/>
  <c r="J130" i="2"/>
  <c r="J128" i="2"/>
  <c r="J126" i="2"/>
  <c r="J124" i="2"/>
  <c r="J120" i="2"/>
  <c r="J118" i="2"/>
  <c r="J114" i="2"/>
  <c r="J113" i="2" s="1"/>
  <c r="J112" i="2" s="1"/>
  <c r="J110" i="2"/>
  <c r="J109" i="2" s="1"/>
  <c r="J107" i="2"/>
  <c r="J105" i="2"/>
  <c r="J103" i="2"/>
  <c r="J100" i="2"/>
  <c r="J97" i="2"/>
  <c r="J93" i="2"/>
  <c r="J92" i="2" s="1"/>
  <c r="J91" i="2" s="1"/>
  <c r="J89" i="2"/>
  <c r="J87" i="2"/>
  <c r="J85" i="2"/>
  <c r="J82" i="2"/>
  <c r="J81" i="2" s="1"/>
  <c r="J79" i="2"/>
  <c r="J77" i="2"/>
  <c r="J76" i="2" s="1"/>
  <c r="J74" i="2"/>
  <c r="J73" i="2" s="1"/>
  <c r="J70" i="2"/>
  <c r="J69" i="2" s="1"/>
  <c r="J67" i="2"/>
  <c r="J65" i="2"/>
  <c r="J63" i="2"/>
  <c r="J60" i="2"/>
  <c r="J57" i="2"/>
  <c r="J55" i="2"/>
  <c r="J53" i="2"/>
  <c r="J49" i="2"/>
  <c r="J47" i="2"/>
  <c r="J45" i="2"/>
  <c r="J43" i="2"/>
  <c r="J39" i="2"/>
  <c r="J36" i="2"/>
  <c r="J34" i="2"/>
  <c r="J32" i="2"/>
  <c r="J30" i="2"/>
  <c r="J28" i="2"/>
  <c r="J23" i="2"/>
  <c r="J21" i="2"/>
  <c r="J19" i="2"/>
  <c r="J17" i="2"/>
  <c r="J15" i="2"/>
  <c r="J13" i="2"/>
  <c r="J12" i="2" l="1"/>
  <c r="J84" i="2"/>
  <c r="J181" i="2"/>
  <c r="K181" i="2" s="1"/>
  <c r="J268" i="2"/>
  <c r="J267" i="2" s="1"/>
  <c r="K267" i="2" s="1"/>
  <c r="J59" i="2"/>
  <c r="J228" i="2"/>
  <c r="K228" i="2" s="1"/>
  <c r="J238" i="2"/>
  <c r="K238" i="2" s="1"/>
  <c r="J262" i="2"/>
  <c r="J200" i="2"/>
  <c r="J199" i="2" s="1"/>
  <c r="K199" i="2" s="1"/>
  <c r="J192" i="2"/>
  <c r="J168" i="2"/>
  <c r="J159" i="2"/>
  <c r="J151" i="2"/>
  <c r="J150" i="2" s="1"/>
  <c r="J117" i="2"/>
  <c r="J116" i="2" s="1"/>
  <c r="K116" i="2" s="1"/>
  <c r="J96" i="2"/>
  <c r="J95" i="2" s="1"/>
  <c r="J72" i="2"/>
  <c r="K72" i="2" s="1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7" i="2"/>
  <c r="K236" i="2"/>
  <c r="K235" i="2"/>
  <c r="K234" i="2"/>
  <c r="K233" i="2"/>
  <c r="K232" i="2"/>
  <c r="K231" i="2"/>
  <c r="K230" i="2"/>
  <c r="K229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J180" i="2" l="1"/>
  <c r="K180" i="2" s="1"/>
  <c r="J11" i="2"/>
  <c r="K11" i="2" s="1"/>
  <c r="J471" i="2"/>
  <c r="K471" i="2" s="1"/>
  <c r="J227" i="2"/>
  <c r="K227" i="2" s="1"/>
  <c r="K200" i="2"/>
  <c r="J158" i="2"/>
  <c r="K158" i="2" s="1"/>
  <c r="K117" i="2"/>
  <c r="K12" i="2"/>
</calcChain>
</file>

<file path=xl/sharedStrings.xml><?xml version="1.0" encoding="utf-8"?>
<sst xmlns="http://schemas.openxmlformats.org/spreadsheetml/2006/main" count="2093" uniqueCount="862">
  <si>
    <t>0210073110</t>
  </si>
  <si>
    <t>02.1.00.73110</t>
  </si>
  <si>
    <t>02 1 00 73110</t>
  </si>
  <si>
    <t>Расходы на организацию образовательного процесса в дошкольных образовательных организациях за счет средств областного бюджета</t>
  </si>
  <si>
    <t>0210071430</t>
  </si>
  <si>
    <t>02.1.00.71430</t>
  </si>
  <si>
    <t>02 1 00 71430</t>
  </si>
  <si>
    <t>Расходы на обеспечение функционирования в вечернее время спортивных залов общеобразовательных организаций для занятий в них обучающихся за счет средств областного бюджета</t>
  </si>
  <si>
    <t>0210070550</t>
  </si>
  <si>
    <t>02.1.00.70550</t>
  </si>
  <si>
    <t>02 1 00 70550</t>
  </si>
  <si>
    <t>Обеспечение деятельности органов опеки и попечительства за счет средств областного бюджета</t>
  </si>
  <si>
    <t>0210070530</t>
  </si>
  <si>
    <t>02.1.00.70530</t>
  </si>
  <si>
    <t>02 1 00 70530</t>
  </si>
  <si>
    <t>Расходы на организацию питания обучающихся образовательных организаций за счет средств областного бюджета</t>
  </si>
  <si>
    <t>0210070520</t>
  </si>
  <si>
    <t>02.1.00.70520</t>
  </si>
  <si>
    <t>02 1 00 70520</t>
  </si>
  <si>
    <t>Расходы на организацию образовательного процесса в общеобразовательных организациях за счёт средств областного бюджета</t>
  </si>
  <si>
    <t>0210070510</t>
  </si>
  <si>
    <t>02.1.00.70510</t>
  </si>
  <si>
    <t>02 1 00 70510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</si>
  <si>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организаций за счет средств областного бюджета</t>
  </si>
  <si>
    <t>0210070500</t>
  </si>
  <si>
    <t>02.1.00.70500</t>
  </si>
  <si>
    <t>02 1 00 70500</t>
  </si>
  <si>
    <t>Расходы на государственную поддержку опеки и попечительства за счет средств областного бюджета</t>
  </si>
  <si>
    <t>0210070460</t>
  </si>
  <si>
    <t>02.1.00.70460</t>
  </si>
  <si>
    <t>02 1 00 70460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</si>
  <si>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</si>
  <si>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0210070430</t>
  </si>
  <si>
    <t>02.1.00.70430</t>
  </si>
  <si>
    <t>02 1 00 70430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</si>
  <si>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</si>
  <si>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0210061430</t>
  </si>
  <si>
    <t>02.1.00.61430</t>
  </si>
  <si>
    <t>02 1 00 61430</t>
  </si>
  <si>
    <t>Расходы на обеспечение функционирования в вечернее время спортивных залов общеобразовательных организаций для занятий в них обучающихся за счет средств местного бюджета</t>
  </si>
  <si>
    <t>0210060460</t>
  </si>
  <si>
    <t>02.1.00.60460</t>
  </si>
  <si>
    <t>02 1 00 60460</t>
  </si>
  <si>
    <t>0210060090</t>
  </si>
  <si>
    <t>02.1.00.60090</t>
  </si>
  <si>
    <t>02 1 00 60090</t>
  </si>
  <si>
    <t>Реализация проекта по внедрению механизма персонифецированного финансирования дополнительного образования</t>
  </si>
  <si>
    <t>0210060050</t>
  </si>
  <si>
    <t>02.1.00.60050</t>
  </si>
  <si>
    <t>02 1 00 60050</t>
  </si>
  <si>
    <t>0210060040</t>
  </si>
  <si>
    <t>02.1.00.60040</t>
  </si>
  <si>
    <t>02 1 00 60040</t>
  </si>
  <si>
    <t>0210060030</t>
  </si>
  <si>
    <t>02.1.00.60030</t>
  </si>
  <si>
    <t>02 1 00 60030</t>
  </si>
  <si>
    <t>Обеспечение деятельности школ-интернатов</t>
  </si>
  <si>
    <t>0210060020</t>
  </si>
  <si>
    <t>02.1.00.60020</t>
  </si>
  <si>
    <t>02 1 00 60020</t>
  </si>
  <si>
    <t xml:space="preserve">Обеспечение деятельности подведомственных учреждений общего образования </t>
  </si>
  <si>
    <t>0210060010</t>
  </si>
  <si>
    <t>02.1.00.60010</t>
  </si>
  <si>
    <t>02 1 00 60010</t>
  </si>
  <si>
    <t>Обеспечение деятельности подведомственных учреждений дошкольного образования</t>
  </si>
  <si>
    <t>0210052600</t>
  </si>
  <si>
    <t>02.1.00.52600</t>
  </si>
  <si>
    <t>02 1 00 52600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</si>
  <si>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</si>
  <si>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02 1 00 00000</t>
  </si>
  <si>
    <t>Ведомственная целевая программа функционирования отрасли "Образование"</t>
  </si>
  <si>
    <t>02 0 00 00000</t>
  </si>
  <si>
    <t>Муниципальная программа "Развитие муниципальной системы образования в городском округе город Рыбинск"</t>
  </si>
  <si>
    <t>Тип Средств</t>
  </si>
  <si>
    <t>Всего на 2018 год</t>
  </si>
  <si>
    <t>Вид расх.</t>
  </si>
  <si>
    <t>Целевая статья</t>
  </si>
  <si>
    <t>Наименование</t>
  </si>
  <si>
    <t>КВР</t>
  </si>
  <si>
    <t>КЦСР</t>
  </si>
  <si>
    <t>городского округа город Рыбинск</t>
  </si>
  <si>
    <t>к решению Муниципального Совета</t>
  </si>
  <si>
    <t/>
  </si>
  <si>
    <t>Всего</t>
  </si>
  <si>
    <t>Закупка товаров, работ и услуг для государственных (муниципальных) нужд</t>
  </si>
  <si>
    <t>5090080200</t>
  </si>
  <si>
    <t>5090000000</t>
  </si>
  <si>
    <t>5000000000</t>
  </si>
  <si>
    <t>50.9.00.80200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</si>
  <si>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</si>
  <si>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50 9 00 80200</t>
  </si>
  <si>
    <t>Субвенция на реализацию отдельных полномочий в сфере законодательства об административных правонарушениях</t>
  </si>
  <si>
    <t>5090080190</t>
  </si>
  <si>
    <t>50.9.00.80190</t>
  </si>
  <si>
    <t>50 9 00 80190</t>
  </si>
  <si>
    <t>Субвенция на обеспечение профилактики безнадзорности, правонарушений несовершеннолетних и защиты их прав</t>
  </si>
  <si>
    <t>Социальное обеспечение и иные выплаты населению</t>
  </si>
  <si>
    <t>5090080120</t>
  </si>
  <si>
    <t>50.9.00.80120</t>
  </si>
  <si>
    <t>50 9 00 80120</t>
  </si>
  <si>
    <t>Расходы из резервного фонда исполнительных органов государственной власти субъектов Российской Федерации</t>
  </si>
  <si>
    <t>Иные бюджетные ассигнования</t>
  </si>
  <si>
    <t>5090070870</t>
  </si>
  <si>
    <t>50.9.00.70870</t>
  </si>
  <si>
    <t>50 9 00 70870</t>
  </si>
  <si>
    <t>Обеспечение деятельности органов местного самоуправления в сфере социальной защиты населения за счет средств областного бюджета</t>
  </si>
  <si>
    <t>5090060990</t>
  </si>
  <si>
    <t>50.9.00.60990</t>
  </si>
  <si>
    <t>50 9 00 60990</t>
  </si>
  <si>
    <t>Председатель представительного органа муниципального образования</t>
  </si>
  <si>
    <t>Капитальные вложения в объекты государственной (муниципальной) собственности</t>
  </si>
  <si>
    <t>5090060930</t>
  </si>
  <si>
    <t>50.9.00.60930</t>
  </si>
  <si>
    <t>50 9 00 60930</t>
  </si>
  <si>
    <t>Расходы на проектирование и строительство общегородского кладбища</t>
  </si>
  <si>
    <t>5090060900</t>
  </si>
  <si>
    <t>50.9.00.60900</t>
  </si>
  <si>
    <t>50 9 00 60900</t>
  </si>
  <si>
    <t>Мероприятия по обеспечению мобилизационной готовности экономики</t>
  </si>
  <si>
    <t>5090060890</t>
  </si>
  <si>
    <t>50.9.00.60890</t>
  </si>
  <si>
    <t>Предоставление субсидий бюджетным, автономным учреждениям и иным некоммерческим организациям</t>
  </si>
  <si>
    <t>50 9 00 60890</t>
  </si>
  <si>
    <t>Исполнение судебных актов</t>
  </si>
  <si>
    <t>5090060870</t>
  </si>
  <si>
    <t>50.9.00.60870</t>
  </si>
  <si>
    <t>50 9 00 60870</t>
  </si>
  <si>
    <t>Реализация мероприятий по содействию решению вопросов местного значения</t>
  </si>
  <si>
    <t>5090060860</t>
  </si>
  <si>
    <t>50.9.00.60860</t>
  </si>
  <si>
    <t>50 9 00 60860</t>
  </si>
  <si>
    <t>Выполнение других обязательств муниципального образования</t>
  </si>
  <si>
    <t>5090060780</t>
  </si>
  <si>
    <t>50.9.00.60780</t>
  </si>
  <si>
    <t>50 9 00 60780</t>
  </si>
  <si>
    <t>Проведение выборов в представительные органы муниципального образования</t>
  </si>
  <si>
    <t>5090060770</t>
  </si>
  <si>
    <t>50.9.00.60770</t>
  </si>
  <si>
    <t>50 9 00 60770</t>
  </si>
  <si>
    <t>Резервные фонды местных администраций</t>
  </si>
  <si>
    <t>5090060760</t>
  </si>
  <si>
    <t>50.9.00.60760</t>
  </si>
  <si>
    <t>50 9 00 60760</t>
  </si>
  <si>
    <t>Руководитель контрольно-счетной палаты муниципального образования и его заместители</t>
  </si>
  <si>
    <t>5090060750</t>
  </si>
  <si>
    <t>50.9.00.60750</t>
  </si>
  <si>
    <t>50 9 00 60750</t>
  </si>
  <si>
    <t>Депутаты представительного органа муниципального образования</t>
  </si>
  <si>
    <t>5090060740</t>
  </si>
  <si>
    <t>50.9.00.60740</t>
  </si>
  <si>
    <t>50 9 00 60740</t>
  </si>
  <si>
    <t>Центральный аппарат</t>
  </si>
  <si>
    <t>5090060730</t>
  </si>
  <si>
    <t>50.9.00.60730</t>
  </si>
  <si>
    <t>50 9 00 60730</t>
  </si>
  <si>
    <t>Глава муниципального образования</t>
  </si>
  <si>
    <t>5090060290</t>
  </si>
  <si>
    <t>50.9.00.60290</t>
  </si>
  <si>
    <t>50 9 00 60290</t>
  </si>
  <si>
    <t>Расходы на содержание и техническое обслуживание особо опасного объекта</t>
  </si>
  <si>
    <t>5090059300</t>
  </si>
  <si>
    <t>50.9.00.59300</t>
  </si>
  <si>
    <t>50 9 00 59300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</si>
  <si>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</si>
  <si>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5090051200</t>
  </si>
  <si>
    <t>50.9.00.51200</t>
  </si>
  <si>
    <t>50 9 00 51200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</si>
  <si>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</si>
  <si>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50 9 00 00000</t>
  </si>
  <si>
    <t>Непрограммные расходы</t>
  </si>
  <si>
    <t>5080075880</t>
  </si>
  <si>
    <t>5080000000</t>
  </si>
  <si>
    <t>50.8.00.75880</t>
  </si>
  <si>
    <t>50 8 00 75880</t>
  </si>
  <si>
    <t>Расходы на оказание государственной поддержки отдельным категориям граждан  для проведение ремонта жилых помещений и (или) работ, направленных на повышение уровня обеспеченности их коммунальными услугами</t>
  </si>
  <si>
    <t>5080075350</t>
  </si>
  <si>
    <t>50.8.00.75350</t>
  </si>
  <si>
    <t>50 8 00 75350</t>
  </si>
  <si>
    <t>Расходы на реализацию мероприятий инициативного бюджетирования на территории Ярославской области ( поддержка местных инициатив) за счёт средств областного бюджета</t>
  </si>
  <si>
    <t>5080065350</t>
  </si>
  <si>
    <t>50.8.00.65350</t>
  </si>
  <si>
    <t>50 8 00 65350</t>
  </si>
  <si>
    <t>Расходы на реализацию мероприятий инициативного бюджетирования</t>
  </si>
  <si>
    <t>5080060860</t>
  </si>
  <si>
    <t>50.8.00.60860</t>
  </si>
  <si>
    <t>50 8 00 60860</t>
  </si>
  <si>
    <t>5080060530</t>
  </si>
  <si>
    <t>50.8.00.60530</t>
  </si>
  <si>
    <t>50 8 00 60530</t>
  </si>
  <si>
    <t>Мероприятия по благоустройству территории города</t>
  </si>
  <si>
    <t>5080060520</t>
  </si>
  <si>
    <t>50.8.00.60520</t>
  </si>
  <si>
    <t>50 8 00 60520</t>
  </si>
  <si>
    <t>Расходы на содержание и оплату коммунальных услуг за временно незаселенные жилые помещения, находящиеся в муниципальной собственности</t>
  </si>
  <si>
    <t>5080060480</t>
  </si>
  <si>
    <t>50.8.00.60480</t>
  </si>
  <si>
    <t>50 8 00 60480</t>
  </si>
  <si>
    <t>Обеспечение мероприятий по капитальному ремонту общего имущества многоквартирных домов в части жилых (нежилых) помещений, находящихся в муниципальной собственности</t>
  </si>
  <si>
    <t>5080060450</t>
  </si>
  <si>
    <t>50.8.00.60450</t>
  </si>
  <si>
    <t>50 8 00 60450</t>
  </si>
  <si>
    <t>Расходы на ремонт жилых помещений, находящихся в муниципальной собственности, в том числе временно незаселенных</t>
  </si>
  <si>
    <t>5080060440</t>
  </si>
  <si>
    <t>50.8.00.60440</t>
  </si>
  <si>
    <t>50 8 00 60440</t>
  </si>
  <si>
    <t>Расходы на содержание жилых помещений, находящихся в муниципальной собственности</t>
  </si>
  <si>
    <t>5080060180</t>
  </si>
  <si>
    <t>50.8.00.60180</t>
  </si>
  <si>
    <t>50 8 00 60180</t>
  </si>
  <si>
    <t>Расходы на реализацию мероприятий по оказанию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</si>
  <si>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5080060110</t>
  </si>
  <si>
    <t>50.8.00.60110</t>
  </si>
  <si>
    <t>50 8 00 60110</t>
  </si>
  <si>
    <t>Обеспечение деятельности подведомственного учреждения жилищной сферы</t>
  </si>
  <si>
    <t>50 8 00 00000</t>
  </si>
  <si>
    <t>Ведомственная целевая программа Управления строительства Администрации городского округа город Рыбинск</t>
  </si>
  <si>
    <t>5070060840</t>
  </si>
  <si>
    <t>5070000000</t>
  </si>
  <si>
    <t>50.7.00.60840</t>
  </si>
  <si>
    <t>50 7 00 60840</t>
  </si>
  <si>
    <t>Расходы по подпрограмме МКУ "Информационно-технический центр"</t>
  </si>
  <si>
    <t>5070060640</t>
  </si>
  <si>
    <t>50.7.00.60640</t>
  </si>
  <si>
    <t>50 7 00 60640</t>
  </si>
  <si>
    <t>Расходы по подпрограмме "Развитие муниципальной информационной системы"</t>
  </si>
  <si>
    <t>50 7 00 00000</t>
  </si>
  <si>
    <t>Ведомственная целевая программа "Повышение эффективности деятельности органов местного самоуправления"</t>
  </si>
  <si>
    <t>5060075350</t>
  </si>
  <si>
    <t>5060000000</t>
  </si>
  <si>
    <t>50.6.00.75350</t>
  </si>
  <si>
    <t>50 6 00 75350</t>
  </si>
  <si>
    <t>5060074420</t>
  </si>
  <si>
    <t>50.6.00.74420</t>
  </si>
  <si>
    <t>50 6 00 74420</t>
  </si>
  <si>
    <t>Расходы  на  отлов и содержание безнадзорных животных за счет средств областного бюджета</t>
  </si>
  <si>
    <t>5060065350</t>
  </si>
  <si>
    <t>50.6.00.65350</t>
  </si>
  <si>
    <t>50 6 00 65350</t>
  </si>
  <si>
    <t>5060060860</t>
  </si>
  <si>
    <t>50.6.00.60860</t>
  </si>
  <si>
    <t>50 6 00 60860</t>
  </si>
  <si>
    <t>5060060590</t>
  </si>
  <si>
    <t>50.6.00.60590</t>
  </si>
  <si>
    <t>50 6 00 60590</t>
  </si>
  <si>
    <t>Прочие мероприятия по благоустройству  территории города</t>
  </si>
  <si>
    <t>5060060580</t>
  </si>
  <si>
    <t>50.6.00.60580</t>
  </si>
  <si>
    <t>50 6 00 60580</t>
  </si>
  <si>
    <t>Расходы на организацию и содержание мест захоронений</t>
  </si>
  <si>
    <t>5060060570</t>
  </si>
  <si>
    <t>50.6.00.60570</t>
  </si>
  <si>
    <t>50 6 00 60570</t>
  </si>
  <si>
    <t>Расходы на озеленение территории города</t>
  </si>
  <si>
    <t>5060060560</t>
  </si>
  <si>
    <t>50.6.00.60560</t>
  </si>
  <si>
    <t>50 6 00 60560</t>
  </si>
  <si>
    <t>Расходы на уличное освещение территории города</t>
  </si>
  <si>
    <t>5060060490</t>
  </si>
  <si>
    <t>50.6.00.60490</t>
  </si>
  <si>
    <t>50 6 00 60490</t>
  </si>
  <si>
    <t>Мероприятия по охране окружающей среды</t>
  </si>
  <si>
    <t>5060060470</t>
  </si>
  <si>
    <t>50.6.00.60470</t>
  </si>
  <si>
    <t>50 6 00 60470</t>
  </si>
  <si>
    <t>Расходы на капитальный ремонт многоквартирных домов</t>
  </si>
  <si>
    <t>5060060260</t>
  </si>
  <si>
    <t>50.6.00.60260</t>
  </si>
  <si>
    <t>50 6 00 60260</t>
  </si>
  <si>
    <t>Субсидии на возмещение недополученных доходов, возникающих при перевозке пассажиров за плату, установленную ниже предельного (максимального) тарифа.</t>
  </si>
  <si>
    <t>5060060250</t>
  </si>
  <si>
    <t>50.6.00.60250</t>
  </si>
  <si>
    <t>50 6 00 60250</t>
  </si>
  <si>
    <t>Расходы на выполнение работ по предотвращению (устранению) и (или) ликвидации последствий аварийных ситуаций в многоквартирных домах</t>
  </si>
  <si>
    <t>5060060220</t>
  </si>
  <si>
    <t>50.6.00.60220</t>
  </si>
  <si>
    <t>50 6 00 60220</t>
  </si>
  <si>
    <t>Обеспечение деятельности учреждения, осуществляющего организацию и содержание мест захоронений</t>
  </si>
  <si>
    <t>5060060190</t>
  </si>
  <si>
    <t>50.6.00.60190</t>
  </si>
  <si>
    <t>50 6 00 60190</t>
  </si>
  <si>
    <t>Расходы на реализацию мер  по предупреждению банкротства и восстановлению платежеспособности муниципальных унитарных предприятий городского округа город Рыбинск, оказывающих услуги  теплоснабжения (отопление и горячее водоснабжение) населению и бюджетным учреждениям.</t>
  </si>
  <si>
    <t>5060060160</t>
  </si>
  <si>
    <t>50.6.00.60160</t>
  </si>
  <si>
    <t>50 6 00 60160</t>
  </si>
  <si>
    <t>Расходы на оборудование объектов жилищного фонда и дворовых территорий для инвалидов с ограниченными возможностями передвижения с участием средств Регионального фонда содействия капитальному ремонту многоквартирных домов Ярославской области</t>
  </si>
  <si>
    <t>5060060130</t>
  </si>
  <si>
    <t>50.6.00.60130</t>
  </si>
  <si>
    <t>50 6 00 60130</t>
  </si>
  <si>
    <t>Субсидии транспортным организациям на возмещение недополученных доходов  в связи с оказанием услуг по перевозке отдельных категорий граждан по льготному проездному билету</t>
  </si>
  <si>
    <t>5060060120</t>
  </si>
  <si>
    <t>50.6.00.60120</t>
  </si>
  <si>
    <t>50 6 00 60120</t>
  </si>
  <si>
    <t>Обеспечение деятельности учреждений сферы благоустройства</t>
  </si>
  <si>
    <t>50 6 00 00000</t>
  </si>
  <si>
    <t>Ведомственная целевая программа Департамента жилищно-коммунального хозяйства, транспорта и связи Администрации городского округа город Рыбинск</t>
  </si>
  <si>
    <t>5050060810</t>
  </si>
  <si>
    <t>5050000000</t>
  </si>
  <si>
    <t>50.5.00.60810</t>
  </si>
  <si>
    <t>50 5 00 60810</t>
  </si>
  <si>
    <t xml:space="preserve">Мероприятия по землеустройству и землепользованию </t>
  </si>
  <si>
    <t>5050060800</t>
  </si>
  <si>
    <t>50.5.00.60800</t>
  </si>
  <si>
    <t>50 5 00 60800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</si>
  <si>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</si>
  <si>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5050060480</t>
  </si>
  <si>
    <t>50.5.00.60480</t>
  </si>
  <si>
    <t>50 5 00 60480</t>
  </si>
  <si>
    <t>50 5 00 00000</t>
  </si>
  <si>
    <t>Ведомственная целевая программа "Создание условий для эффективного использования муниципального имущества"</t>
  </si>
  <si>
    <t>5040060050</t>
  </si>
  <si>
    <t>5040000000</t>
  </si>
  <si>
    <t>50.4.00.60050</t>
  </si>
  <si>
    <t>50 4 00 60050</t>
  </si>
  <si>
    <t>Обеспечение деятельности других подведомственных учреждений</t>
  </si>
  <si>
    <t>50 4 00 00000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</si>
  <si>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</si>
  <si>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5030060720</t>
  </si>
  <si>
    <t>5030000000</t>
  </si>
  <si>
    <t>50.3.00.60720</t>
  </si>
  <si>
    <t>50 3 00 60720</t>
  </si>
  <si>
    <t>Мероприятия по обеспечению бесперебойного функционирования муниципальных информационных систем</t>
  </si>
  <si>
    <t>50 3 00 00000</t>
  </si>
  <si>
    <t>Ведомственная целевая программа «Обеспечение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Рыбинск»</t>
  </si>
  <si>
    <t>Обслуживание государственного (муниципального) долга</t>
  </si>
  <si>
    <t>5020060710</t>
  </si>
  <si>
    <t>5020000000</t>
  </si>
  <si>
    <t>50.2.00.60710</t>
  </si>
  <si>
    <t>50 2 00 60710</t>
  </si>
  <si>
    <t>Процентные платежи по муниципальному долгу</t>
  </si>
  <si>
    <t>50 2 00 00000</t>
  </si>
  <si>
    <t>Ведомственная целевая программа "Управление муниципальным долгом городского округа город Рыбинск"</t>
  </si>
  <si>
    <t>50100R4620</t>
  </si>
  <si>
    <t>5010000000</t>
  </si>
  <si>
    <t>50.1.00.R4620</t>
  </si>
  <si>
    <t>50 1 00 R4620</t>
  </si>
  <si>
    <t>Компенсация отдельным категориям граждан оплаты взноса на капитальный ремонт общего имущества в многоквартирном доме</t>
  </si>
  <si>
    <t>50100R0840</t>
  </si>
  <si>
    <t>50.1.00.R0840</t>
  </si>
  <si>
    <t>50 1 00 R0840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</si>
  <si>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областного бюджета</t>
  </si>
  <si>
    <t>5010075490</t>
  </si>
  <si>
    <t>50.1.00.75490</t>
  </si>
  <si>
    <t>50 1 00 75490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</si>
  <si>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</si>
  <si>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5010075480</t>
  </si>
  <si>
    <t>50.1.00.75480</t>
  </si>
  <si>
    <t>50 1 00 75480</t>
  </si>
  <si>
    <t>Ежемесячная денежная выплата,назначаемая при рождении третьего ребенка или последующих детей до достижения ребенком возраста трех лет,в части расходов по доставке выплат получателям</t>
  </si>
  <si>
    <t>5010073040</t>
  </si>
  <si>
    <t>50.1.00.73040</t>
  </si>
  <si>
    <t>50 1 00 73040</t>
  </si>
  <si>
    <t xml:space="preserve"> Ежемесячное  пособие на ребенка за счет средств областного бюджета</t>
  </si>
  <si>
    <t>5010070890</t>
  </si>
  <si>
    <t>50.1.00.70890</t>
  </si>
  <si>
    <t>50 1 00 70890</t>
  </si>
  <si>
    <t>Оказание социальной помощи отдельным категориям граждан за счет средств областного бюджета</t>
  </si>
  <si>
    <t>5010070880</t>
  </si>
  <si>
    <t>50.1.00.70880</t>
  </si>
  <si>
    <t>50 1 00 70880</t>
  </si>
  <si>
    <t>Содержание специализированных учреждений в сфере социальной защиты населения</t>
  </si>
  <si>
    <t>5010070860</t>
  </si>
  <si>
    <t>50.1.00.70860</t>
  </si>
  <si>
    <t>50 1 00 70860</t>
  </si>
  <si>
    <t>Денежные выплаты за счет средств областного бюджета</t>
  </si>
  <si>
    <t>5010070850</t>
  </si>
  <si>
    <t>50.1.00.70850</t>
  </si>
  <si>
    <t>50 1 00 70850</t>
  </si>
  <si>
    <t>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</si>
  <si>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5010070840</t>
  </si>
  <si>
    <t>50.1.00.70840</t>
  </si>
  <si>
    <t>50 1 00 70840</t>
  </si>
  <si>
    <t>Оплата жилого помещения и коммунальных услуг отдельным категориям граждан, оказание мер  социальной поддержки которым относится к полномочиям Ярославской области, за счет средств областного бюджета</t>
  </si>
  <si>
    <t>5010070750</t>
  </si>
  <si>
    <t>50.1.00.70750</t>
  </si>
  <si>
    <t>50 1 00 70750</t>
  </si>
  <si>
    <t>Социальная поддержка отдельных категорий граждан в части ежемесячной денежной выплаты ветеранам труда, труженикам тыла, реабилитированным лицам за счет средств областного бюджета</t>
  </si>
  <si>
    <t>5010070740</t>
  </si>
  <si>
    <t>50.1.00.70740</t>
  </si>
  <si>
    <t>50 1 00 70740</t>
  </si>
  <si>
    <t>Предоставление гражданам субсидий на оплату жилого помещения и коммунальных услуг за счет средств областного бюджета</t>
  </si>
  <si>
    <t>5010060100</t>
  </si>
  <si>
    <t>50.1.00.60100</t>
  </si>
  <si>
    <t>50 1 00 60100</t>
  </si>
  <si>
    <t>Реализация мероприятий по социальной поддержке отдельных категорий жителей города</t>
  </si>
  <si>
    <t>5010055730</t>
  </si>
  <si>
    <t>50.1.00.55730</t>
  </si>
  <si>
    <t>50 1 00 55730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</si>
  <si>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(усыновлением)первого ребенка</t>
  </si>
  <si>
    <t>5010053850</t>
  </si>
  <si>
    <t>50.1.00.53850</t>
  </si>
  <si>
    <t>50 1 00 53850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</si>
  <si>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</si>
  <si>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5010053810</t>
  </si>
  <si>
    <t>50.1.00.53810</t>
  </si>
  <si>
    <t>50 1 00 53810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</si>
  <si>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</si>
  <si>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5010052700</t>
  </si>
  <si>
    <t>50.1.00.52700</t>
  </si>
  <si>
    <t>50 1 00 52700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</si>
  <si>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</si>
  <si>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5010052500</t>
  </si>
  <si>
    <t>50.1.00.52500</t>
  </si>
  <si>
    <t>50 1 00 52500</t>
  </si>
  <si>
    <t>Оплата жилищно-коммунальных услуг  отдельным категориям граждан за счет средств федерального бюджета</t>
  </si>
  <si>
    <t>5010052200</t>
  </si>
  <si>
    <t>50.1.00.52200</t>
  </si>
  <si>
    <t>50 1 00 52200</t>
  </si>
  <si>
    <t>Ежегодная денежная выплата лицам, награжденным нагрудным знаком "Почетный донор России", за счет средств федерального бюджета</t>
  </si>
  <si>
    <t>5010051370</t>
  </si>
  <si>
    <t>50.1.00.51370</t>
  </si>
  <si>
    <t>50 1 00 51370</t>
  </si>
  <si>
    <t>Социальная поддержка граждан,подвергшихся воздействию радиации,за счет средств федерального бюджета</t>
  </si>
  <si>
    <t>50 1 00 00000</t>
  </si>
  <si>
    <t>Ведомственная целевая программа "Социальная поддержка населения городского округа город Рыбинск"</t>
  </si>
  <si>
    <t>50 0 00 00000</t>
  </si>
  <si>
    <t>Ведомственные целевые программы и непрограммные расходы бюджета</t>
  </si>
  <si>
    <t>3010075250</t>
  </si>
  <si>
    <t>3010000000</t>
  </si>
  <si>
    <t>3000000000</t>
  </si>
  <si>
    <t>30.1.00.75250</t>
  </si>
  <si>
    <t>30 1 00 75250</t>
  </si>
  <si>
    <t>Реализация мероприятий по строительству и реконструкции объектов теплоснабжения, за счет средств областного бюджета</t>
  </si>
  <si>
    <t>3010060830</t>
  </si>
  <si>
    <t>30.1.00.60830</t>
  </si>
  <si>
    <t>30 1 00 60830</t>
  </si>
  <si>
    <t>Расходы на реализацию мероприятий по строительству и реконструкции объектов теплоснабжения</t>
  </si>
  <si>
    <t>3010060700</t>
  </si>
  <si>
    <t>30.1.00.60700</t>
  </si>
  <si>
    <t>30 1 00 60700</t>
  </si>
  <si>
    <t>Мероприятия по повышению энергоэффективности и энергосбережению</t>
  </si>
  <si>
    <t>30 1 00 00000</t>
  </si>
  <si>
    <t>Общепрограммные расходы муниципальной программы «Энергоэффективность в городском округе город Рыбинск»</t>
  </si>
  <si>
    <t>30 0 00 00000</t>
  </si>
  <si>
    <t>Муниципальная программа "Энергоэффективность в городском округе город Рыбинск"</t>
  </si>
  <si>
    <t>2540074880</t>
  </si>
  <si>
    <t>2540000000</t>
  </si>
  <si>
    <t>2500000000</t>
  </si>
  <si>
    <t>25.4.00.74880</t>
  </si>
  <si>
    <t>25 4 00 74880</t>
  </si>
  <si>
    <t>Расходы на реализацию мероприятий  по патриотическому воспитанию граждан за счет средств областного бюджета</t>
  </si>
  <si>
    <t>2540064880</t>
  </si>
  <si>
    <t>25.4.00.64880</t>
  </si>
  <si>
    <t>25 4 00 64880</t>
  </si>
  <si>
    <t>Расходы на реализацию мероприятий  по патриотическому воспитанию граждан</t>
  </si>
  <si>
    <t>25 4 00 00000</t>
  </si>
  <si>
    <t>Подпрограмма "Патриотическое воспитание  и допризывная подготовка граждан городского округа город Рыбинск "</t>
  </si>
  <si>
    <t>2530076150</t>
  </si>
  <si>
    <t>2530000000</t>
  </si>
  <si>
    <t>25.3.00.76150</t>
  </si>
  <si>
    <t>25 3 00 76150</t>
  </si>
  <si>
    <t>Расходы на обеспечение трудоустройства несовершеннолетних граждан на временные рабочие места за счет средств областного бюджета</t>
  </si>
  <si>
    <t>2530075160</t>
  </si>
  <si>
    <t>25.3.00.75160</t>
  </si>
  <si>
    <t>25 3 00 75160</t>
  </si>
  <si>
    <t>Частичная  оплата стоимости путевки в организации отдыха детей и их оздоровления</t>
  </si>
  <si>
    <t>2530074390</t>
  </si>
  <si>
    <t>25.3.00.74390</t>
  </si>
  <si>
    <t>25 3 00 74390</t>
  </si>
  <si>
    <t>Компенсация части  расходов на приобретение путевки в организации отдыха детей и их оздоровления</t>
  </si>
  <si>
    <t>2530071060</t>
  </si>
  <si>
    <t>25.3.00.71060</t>
  </si>
  <si>
    <t>25 3 00 71060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</si>
  <si>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</si>
  <si>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2530071020</t>
  </si>
  <si>
    <t>25.3.00.71020</t>
  </si>
  <si>
    <t>25 3 00 71020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</si>
  <si>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собственности, за счет средств областного бюджета</t>
  </si>
  <si>
    <t>2530071000</t>
  </si>
  <si>
    <t>25.3.00.71000</t>
  </si>
  <si>
    <t>25 3 00 71000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</si>
  <si>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</si>
  <si>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2530066150</t>
  </si>
  <si>
    <t>25.3.00.66150</t>
  </si>
  <si>
    <t>25 3 00 66150</t>
  </si>
  <si>
    <t>Расходы на обеспечение трудоустройства несовершеннолетних граждан на временные рабочие места</t>
  </si>
  <si>
    <t>2530061020</t>
  </si>
  <si>
    <t>25.3.00.61020</t>
  </si>
  <si>
    <t>25 3 00 61020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</si>
  <si>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</si>
  <si>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2530061000</t>
  </si>
  <si>
    <t>25.3.00.61000</t>
  </si>
  <si>
    <t>25 3 00 61000</t>
  </si>
  <si>
    <t>Расходы на оплату стоимости набора продуктов питания в лагерях с дневной формой пребывания детей</t>
  </si>
  <si>
    <t>2530060420</t>
  </si>
  <si>
    <t>25.3.00.60420</t>
  </si>
  <si>
    <t>25 3 00 60420</t>
  </si>
  <si>
    <t>Реализация мероприятий подпрограммы "Отдых, оздоровление и занятость детей  и молодежи городского округа  город Рыбинск"</t>
  </si>
  <si>
    <t>25 3 00 00000</t>
  </si>
  <si>
    <t>Подпрограмма "Отдых, оздоровление и занятость детей  и молодежи городского округа  город Рыбинск"</t>
  </si>
  <si>
    <t>2520060410</t>
  </si>
  <si>
    <t>2520000000</t>
  </si>
  <si>
    <t>25.2.00.60410</t>
  </si>
  <si>
    <t>25 2 00 60410</t>
  </si>
  <si>
    <t>Реализация мероприятий подпрограммы «Обеспечение условий для развития социальной активности молодежи  городского округа город Рыбинск»</t>
  </si>
  <si>
    <t>25 2 00 00000</t>
  </si>
  <si>
    <t>Подпрограмма «Обеспечение условий для развития социальной активности молодежи городского округа город Рыбинск»</t>
  </si>
  <si>
    <t>2510070650</t>
  </si>
  <si>
    <t>2510000000</t>
  </si>
  <si>
    <t>25.1.00.70650</t>
  </si>
  <si>
    <t>25 1 00 70650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</si>
  <si>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 в рамках ВЦП «Молодежная политика»</t>
  </si>
  <si>
    <t>2510060390</t>
  </si>
  <si>
    <t>25.1.00.60390</t>
  </si>
  <si>
    <t>25 1 00 60390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</si>
  <si>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</si>
  <si>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2510060050</t>
  </si>
  <si>
    <t>25.1.00.60050</t>
  </si>
  <si>
    <t>25 1 00 60050</t>
  </si>
  <si>
    <t>25 1 00 00000</t>
  </si>
  <si>
    <t>Ведомственная целевая Программа функционирования отрасли "Молодежная политика"</t>
  </si>
  <si>
    <t>25 0 00 00000</t>
  </si>
  <si>
    <t>Муниципальная программа "Реализация молодежной политики в городском округе город Рыбинск"</t>
  </si>
  <si>
    <t>2420060680</t>
  </si>
  <si>
    <t>2420000000</t>
  </si>
  <si>
    <t>2400000000</t>
  </si>
  <si>
    <t>24.2.00.60680</t>
  </si>
  <si>
    <t>24 2 00 60680</t>
  </si>
  <si>
    <t>Мероприятия по повышению безопасности дорожного движения</t>
  </si>
  <si>
    <t>24 2 00 00000</t>
  </si>
  <si>
    <t>Подпрограмма "Повышение безопасности дорожного движения в городском округе город Рыбинск"</t>
  </si>
  <si>
    <t>2410075350</t>
  </si>
  <si>
    <t>2410000000</t>
  </si>
  <si>
    <t>24.1.00.75350</t>
  </si>
  <si>
    <t>24 1 00 75350</t>
  </si>
  <si>
    <t>2410072470</t>
  </si>
  <si>
    <t>24.1.00.72470</t>
  </si>
  <si>
    <t>24 1 00 72470</t>
  </si>
  <si>
    <t>Бюджетные инвестиции в объекты капитального строительства и реконструкцию дорожного хозяйства муниципальной собственности за счет средств областного бюджета</t>
  </si>
  <si>
    <t>2410072440</t>
  </si>
  <si>
    <t>24.1.00.72440</t>
  </si>
  <si>
    <t>24 1 00 72440</t>
  </si>
  <si>
    <t>Финансирование дорожного хозяйства за счет средств областного бюджета</t>
  </si>
  <si>
    <t>2410065350</t>
  </si>
  <si>
    <t>24.1.00.65350</t>
  </si>
  <si>
    <t>24 1 00 65350</t>
  </si>
  <si>
    <t>2410062470</t>
  </si>
  <si>
    <t>24.1.00.62470</t>
  </si>
  <si>
    <t>24 1 00 62470</t>
  </si>
  <si>
    <t xml:space="preserve">Бюджетные инвестиции в объекты капитального строительства и реконструкцию дорожного хозяйства муниципальной собственности </t>
  </si>
  <si>
    <t>2410062440</t>
  </si>
  <si>
    <t>24.1.00.62440</t>
  </si>
  <si>
    <t>24 1 00 62440</t>
  </si>
  <si>
    <t>Расходы на финансирование дорожного хозяйства</t>
  </si>
  <si>
    <t>2410060920</t>
  </si>
  <si>
    <t>24.1.00.60920</t>
  </si>
  <si>
    <t>24 1 00 60920</t>
  </si>
  <si>
    <t>Расходы на проектирование и строительство подъездной дороги к общегородскому кладбищу</t>
  </si>
  <si>
    <t>2410060690</t>
  </si>
  <si>
    <t>24.1.00.60690</t>
  </si>
  <si>
    <t>24 1 00 60690</t>
  </si>
  <si>
    <t>Расходы на капитальный ремонт и ремонт дорожных объектов</t>
  </si>
  <si>
    <t>2410060670</t>
  </si>
  <si>
    <t>24.1.00.60670</t>
  </si>
  <si>
    <t>24 1 00 60670</t>
  </si>
  <si>
    <t xml:space="preserve">Капитальный ремонт, ремонт и содержание автомобильных дорог </t>
  </si>
  <si>
    <t>2410060660</t>
  </si>
  <si>
    <t>24.1.00.60660</t>
  </si>
  <si>
    <t>24 1 00 60660</t>
  </si>
  <si>
    <t xml:space="preserve">Строительство и реконструкция автомобильных дорог </t>
  </si>
  <si>
    <t>2410053900</t>
  </si>
  <si>
    <t>24.1.00.53900</t>
  </si>
  <si>
    <t>24 1 00 53900</t>
  </si>
  <si>
    <t>Расходы на приведение в нормативное состояние автомобильных дорог общего пользования местного значения за счет средств федерального бюджета</t>
  </si>
  <si>
    <t>24 1 00 00000</t>
  </si>
  <si>
    <t>Подпрограмма «Строительство, реконструкция, капитальный ремонт, ремонт и содержание  автомобильных дорог города Рыбинска»</t>
  </si>
  <si>
    <t>24 0 00 00000</t>
  </si>
  <si>
    <t>Муниципальная  программа  «Развитие дорожного хозяйства  городского округа город Рыбинск»</t>
  </si>
  <si>
    <t>17100L5550</t>
  </si>
  <si>
    <t>1710000000</t>
  </si>
  <si>
    <t>1700000000</t>
  </si>
  <si>
    <t>17.1.00.L5550</t>
  </si>
  <si>
    <t>17 1 00 L5550</t>
  </si>
  <si>
    <t>Расходы на формирование современной городской среды</t>
  </si>
  <si>
    <t>1710060270</t>
  </si>
  <si>
    <t>17.1.00.60270</t>
  </si>
  <si>
    <t>17 1 00 60270</t>
  </si>
  <si>
    <t>Ремонт и благоустройство дворовых территорий</t>
  </si>
  <si>
    <t>17 1 00 00000</t>
  </si>
  <si>
    <t>Общепрограммные расходы муниципальной программы «Формирование современной городской среды на территории городского округа город Рыбинск»</t>
  </si>
  <si>
    <t>17 0 00 00000</t>
  </si>
  <si>
    <t>Муниципальная программа «Формирование современной городской среды на территории городского округа город Рыбинск»</t>
  </si>
  <si>
    <t>1510060550</t>
  </si>
  <si>
    <t>1510000000</t>
  </si>
  <si>
    <t>1500000000</t>
  </si>
  <si>
    <t>15.1.00.60550</t>
  </si>
  <si>
    <t>15 1 00 60550</t>
  </si>
  <si>
    <t>Расходы на содействие развитию малого и среднего предпринимательства</t>
  </si>
  <si>
    <t>15 1 00 00000</t>
  </si>
  <si>
    <t>Общепрограммные расходы муниципальной программы «Содействие развитию малого и среднего предпринимательства в городском округе город Рыбинск»</t>
  </si>
  <si>
    <t>15 0 00 00000</t>
  </si>
  <si>
    <t>Муниципальная программа «Содействие развитию малого и среднего предпринимательства в городском округе город Рыбинск"</t>
  </si>
  <si>
    <t>1410075260</t>
  </si>
  <si>
    <t>1410000000</t>
  </si>
  <si>
    <t>1400000000</t>
  </si>
  <si>
    <t>14.1.00.75260</t>
  </si>
  <si>
    <t>14 1 00 75260</t>
  </si>
  <si>
    <t>Реализация мероприятий по строительству объектов газификации, за счет средств областного бюджета</t>
  </si>
  <si>
    <t>1410065260</t>
  </si>
  <si>
    <t>14.1.00.65260</t>
  </si>
  <si>
    <t>14 1 00 65260</t>
  </si>
  <si>
    <t>Расходы на реализацию мероприятий по строительству и реконструкции объектов газификации</t>
  </si>
  <si>
    <t>1410060500</t>
  </si>
  <si>
    <t>14.1.00.60500</t>
  </si>
  <si>
    <t>14 1 00 60500</t>
  </si>
  <si>
    <t>Реализация  мероприятий по газификации индивидуального жилищного фонда</t>
  </si>
  <si>
    <t>14 1 00 00000</t>
  </si>
  <si>
    <t>Общепрограммные расходы муниципальной программы "Газификация индивидуального жилищного фонда городского округа город Рыбинск"</t>
  </si>
  <si>
    <t>14 0 00 00000</t>
  </si>
  <si>
    <t>Муниципальная программа «Газификация индивидуального жилищного фонда городского округа город Рыбинск»</t>
  </si>
  <si>
    <t>13200L4950</t>
  </si>
  <si>
    <t>1320000000</t>
  </si>
  <si>
    <t>1300000000</t>
  </si>
  <si>
    <t>13.2.00.L4950</t>
  </si>
  <si>
    <t>13 2 00 L4950</t>
  </si>
  <si>
    <t xml:space="preserve">Финансовое обеспечение мероприятий по строительству и реконструкции объектов спорта муниципальной собственности </t>
  </si>
  <si>
    <t>13200L0810</t>
  </si>
  <si>
    <t>13.2.00.L0810</t>
  </si>
  <si>
    <t>13 2 00 L0810</t>
  </si>
  <si>
    <t>Расходы на  адресную  финансовую поддержку спортивных организаций, осуществляющих подготовку спортивного резерва для сборных команд Российской Федерации</t>
  </si>
  <si>
    <t>1320075350</t>
  </si>
  <si>
    <t>13.2.00.75350</t>
  </si>
  <si>
    <t>13 2 00 75350</t>
  </si>
  <si>
    <t>Расходы на реализацию мероприятий инициативного бюджетирования на территории Ярославской области (поддержка местных инициатив) за счёт средств областного бюджета</t>
  </si>
  <si>
    <t>1320065350</t>
  </si>
  <si>
    <t>13.2.00.65350</t>
  </si>
  <si>
    <t>13 2 00 65350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</si>
  <si>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</si>
  <si>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1320060430</t>
  </si>
  <si>
    <t>13.2.00.60430</t>
  </si>
  <si>
    <t>13 2 00 60430</t>
  </si>
  <si>
    <t>Реализация мероприятий подпрограммы "Развитие физической культуры и спорта в городском округе город Рыбинск"</t>
  </si>
  <si>
    <t>13 2 00 00000</t>
  </si>
  <si>
    <t>Подпрограмма "Развитие физической культуры и спорта в городском округе город Рыбинск"</t>
  </si>
  <si>
    <t>1310060460</t>
  </si>
  <si>
    <t>1310000000</t>
  </si>
  <si>
    <t>13.1.00.60460</t>
  </si>
  <si>
    <t>13 1 00 60460</t>
  </si>
  <si>
    <t>Расходы на оказание муниципальных услуг в рамках исполнения муниципального социального заказа</t>
  </si>
  <si>
    <t>1310060140</t>
  </si>
  <si>
    <t>13.1.00.60140</t>
  </si>
  <si>
    <t>13 1 00 60140</t>
  </si>
  <si>
    <t>Обеспечение деятельности учреждений, осуществляющих спортивную подготовку</t>
  </si>
  <si>
    <t>1310060050</t>
  </si>
  <si>
    <t>13.1.00.60050</t>
  </si>
  <si>
    <t>13 1 00 60050</t>
  </si>
  <si>
    <t xml:space="preserve">Обеспечение деятельности других подведомственных учреждений </t>
  </si>
  <si>
    <t>13 1 00 00000</t>
  </si>
  <si>
    <t>Подпрограмма "ВЦП по физической культуре и спорту"</t>
  </si>
  <si>
    <t>13 0 00 00000</t>
  </si>
  <si>
    <t>Муниципальная программа "Развитие физической культуры и спорта в городском округе город Рыбинск "</t>
  </si>
  <si>
    <t>12100L016F</t>
  </si>
  <si>
    <t>1210000000</t>
  </si>
  <si>
    <t>1200000000</t>
  </si>
  <si>
    <t>12.1.00.L016F</t>
  </si>
  <si>
    <t>12 1 00 L016F</t>
  </si>
  <si>
    <t>Реализация мероприятий по строительству и реконструкции объектов берегоукрепления</t>
  </si>
  <si>
    <t>1210060370</t>
  </si>
  <si>
    <t>12.1.00.60370</t>
  </si>
  <si>
    <t>12 1 00 60370</t>
  </si>
  <si>
    <t>Реализация мероприятий по развитию водохозяйственного комплекса</t>
  </si>
  <si>
    <t>1210060330</t>
  </si>
  <si>
    <t>12.1.00.60330</t>
  </si>
  <si>
    <t>12 1 00 60330</t>
  </si>
  <si>
    <t>Расходы на реализацию мероприятий, направленных на повышение эксплуатационной надежности гидротехнических сооружений</t>
  </si>
  <si>
    <t>12 1 00 00000</t>
  </si>
  <si>
    <t>Общепрограммные расходы муниципальной программы" Развитие водохозяйственного комплекса городского округа город Рыбинск"</t>
  </si>
  <si>
    <t>12 0 00 00000</t>
  </si>
  <si>
    <t>Муниципальная программа "Развитие водохозяйственного комплекса городского округа город Рыбинск"</t>
  </si>
  <si>
    <t>1120060340</t>
  </si>
  <si>
    <t>1120000000</t>
  </si>
  <si>
    <t>1100000000</t>
  </si>
  <si>
    <t>11.2.00.60340</t>
  </si>
  <si>
    <t>11 2 00 60340</t>
  </si>
  <si>
    <t>Реализация мероприятий подпрограммы "Сохранение и развитие культуры  городского округа город Рыбинск"</t>
  </si>
  <si>
    <t>11 2 00 00000</t>
  </si>
  <si>
    <t>Подпрограмма "Сохранение и развитие культуры  городского округа город Рыбинск"</t>
  </si>
  <si>
    <t>11100L5190</t>
  </si>
  <si>
    <t>1110000000</t>
  </si>
  <si>
    <t>11.1.00.L5190</t>
  </si>
  <si>
    <t>11 1 00 L5190</t>
  </si>
  <si>
    <t>Расходы на поддержку отрасли культуры</t>
  </si>
  <si>
    <t>11100L4660</t>
  </si>
  <si>
    <t>11.1.00.L4660</t>
  </si>
  <si>
    <t>11 1 00 L4660</t>
  </si>
  <si>
    <t>Расходы на поддержку творческой деятельности и укрепление материально-технической базы муниципальных театров</t>
  </si>
  <si>
    <t>1110075900</t>
  </si>
  <si>
    <t>11.1.00.75900</t>
  </si>
  <si>
    <t>11 1 00 75900</t>
  </si>
  <si>
    <t>Расходы на поввышение оплаты труда работников муниципальных учреждений в сфере культуры за счет средств областного бюджета</t>
  </si>
  <si>
    <t>1110075350</t>
  </si>
  <si>
    <t>11.1.00.75350</t>
  </si>
  <si>
    <t>11 1 00 75350</t>
  </si>
  <si>
    <t>1110071690</t>
  </si>
  <si>
    <t>11.1.00.71690</t>
  </si>
  <si>
    <t>11 1 00 71690</t>
  </si>
  <si>
    <t>Расходы на проведение капитального ремонта муниципальных учреждений культуры за счет средств областного бюджета</t>
  </si>
  <si>
    <t>1110065350</t>
  </si>
  <si>
    <t>11.1.00.65350</t>
  </si>
  <si>
    <t>11 1 00 65350</t>
  </si>
  <si>
    <t>Расходы на софинансирование мероприятий инициативного бюджетирования на территории Ярославской области (поддержка местных инициатив)</t>
  </si>
  <si>
    <t>1110061690</t>
  </si>
  <si>
    <t>11.1.00.61690</t>
  </si>
  <si>
    <t>11 1 00 61690</t>
  </si>
  <si>
    <t>Расходы на софинансирование капитального ремонта муниципальных учреждений культуры</t>
  </si>
  <si>
    <t>1110060460</t>
  </si>
  <si>
    <t>11.1.00.60460</t>
  </si>
  <si>
    <t>11 1 00 60460</t>
  </si>
  <si>
    <t>1110060320</t>
  </si>
  <si>
    <t>11.1.00.60320</t>
  </si>
  <si>
    <t>11 1 00 60320</t>
  </si>
  <si>
    <t>Обеспечение деятельности учреждений исполнительского искусства</t>
  </si>
  <si>
    <t>1110060310</t>
  </si>
  <si>
    <t>11.1.00.60310</t>
  </si>
  <si>
    <t>11 1 00 60310</t>
  </si>
  <si>
    <t>Обеспечение деятельности библиотек</t>
  </si>
  <si>
    <t>1110060300</t>
  </si>
  <si>
    <t>11.1.00.60300</t>
  </si>
  <si>
    <t>11 1 00 60300</t>
  </si>
  <si>
    <t>Обеспечение деятельности культурно-досуговых учреждений</t>
  </si>
  <si>
    <t>1110060050</t>
  </si>
  <si>
    <t>11.1.00.60050</t>
  </si>
  <si>
    <t>11 1 00 60050</t>
  </si>
  <si>
    <t>1110060040</t>
  </si>
  <si>
    <t>11.1.00.60040</t>
  </si>
  <si>
    <t>11 1 00 60040</t>
  </si>
  <si>
    <t>Обеспечение деятельности  подведомственных учреждений дополнительного образования</t>
  </si>
  <si>
    <t>11 1 00 00000</t>
  </si>
  <si>
    <t>Подпрограмма "Ведомственная целевая программа отрасли "Культура"</t>
  </si>
  <si>
    <t>11 0 00 00000</t>
  </si>
  <si>
    <t>Муниципальная программа "Развитие культуры  в городском округе город Рыбинск "</t>
  </si>
  <si>
    <t>1010060360</t>
  </si>
  <si>
    <t>1010000000</t>
  </si>
  <si>
    <t>1000000000</t>
  </si>
  <si>
    <t>10.1.00.60360</t>
  </si>
  <si>
    <t>10 1 00 60360</t>
  </si>
  <si>
    <t>Расходы на развитие туризма и туристской деятельности</t>
  </si>
  <si>
    <t>10 1 00 00000</t>
  </si>
  <si>
    <t>Общепрограммные расходы муниципальной программы "Развитие туристской привлекательности городского округа город Рыбинск"</t>
  </si>
  <si>
    <t>10 0 00 00000</t>
  </si>
  <si>
    <t>Муниципальная программа "Развитие туристской привлекательности городского округа город Рыбинск"</t>
  </si>
  <si>
    <t>0720060910</t>
  </si>
  <si>
    <t>0720000000</t>
  </si>
  <si>
    <t>0700000000</t>
  </si>
  <si>
    <t>07.2.00.60910</t>
  </si>
  <si>
    <t>07 2 00 60910</t>
  </si>
  <si>
    <t>Периодические издания, учрежденные органами местного самоуправления</t>
  </si>
  <si>
    <t>07 2 00 00000</t>
  </si>
  <si>
    <t>Ведомственная целевая программа «Создание условий для информированности населения о деятельности органов местного самоуправления"</t>
  </si>
  <si>
    <t>0710073140</t>
  </si>
  <si>
    <t>0710000000</t>
  </si>
  <si>
    <t>07.1.00.73140</t>
  </si>
  <si>
    <t>07 1 00 73140</t>
  </si>
  <si>
    <t>Реализация мероприятий региональной программы "Государственная поддержка  гражданских инициатив и социально ориентированных некоммерческих организаций  Ярославской области"</t>
  </si>
  <si>
    <t>0710063140</t>
  </si>
  <si>
    <t>07.1.00.63140</t>
  </si>
  <si>
    <t>07 1 00 63140</t>
  </si>
  <si>
    <t>Софинансирование по субсидиям и грантам общественным объединениям и социально-ориентированным организациям</t>
  </si>
  <si>
    <t>0710060650</t>
  </si>
  <si>
    <t>07.1.00.60650</t>
  </si>
  <si>
    <t>07 1 00 60650</t>
  </si>
  <si>
    <t>Возмещение расходов, связанных с предоставлением скидки по оплате за содержание и ремонт жилого помещения старшим по домам, председателям СМКД, ТСЖ, ЖСК</t>
  </si>
  <si>
    <t>0710060620</t>
  </si>
  <si>
    <t>07.1.00.60620</t>
  </si>
  <si>
    <t>07 1 00 60620</t>
  </si>
  <si>
    <t>Поощрение лиц, входящих в структуру органа территориального общественного самоуправления</t>
  </si>
  <si>
    <t>0710060050</t>
  </si>
  <si>
    <t>07.1.00.60050</t>
  </si>
  <si>
    <t>07 1 00 60050</t>
  </si>
  <si>
    <t>07 1 00 00000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</si>
  <si>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Рыбинск"</t>
  </si>
  <si>
    <t>07 0 00 00000</t>
  </si>
  <si>
    <t>Муниципальная программа "Гражданское общество и открытая власть"</t>
  </si>
  <si>
    <t>0610060820</t>
  </si>
  <si>
    <t>0610000000</t>
  </si>
  <si>
    <t>0600000000</t>
  </si>
  <si>
    <t>06.1.00.60820</t>
  </si>
  <si>
    <t>06 1 00 60820</t>
  </si>
  <si>
    <t>Расходы на осуществление мероприятий в области архитектуры и градостроительства</t>
  </si>
  <si>
    <t>06 1 00 00000</t>
  </si>
  <si>
    <t>Общепрограммные расходы муниципальной программы «Развитие градостроительной документации городского округа город Рыбинск»</t>
  </si>
  <si>
    <t>06 0 00 00000</t>
  </si>
  <si>
    <t>Муниципальная программа «Развитие градостроительной документации  городского округа город Рыбинск»</t>
  </si>
  <si>
    <t>0550069602</t>
  </si>
  <si>
    <t>0550000000</t>
  </si>
  <si>
    <t>0500000000</t>
  </si>
  <si>
    <t>05.5.00.69602</t>
  </si>
  <si>
    <t>05 5 00 69602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</si>
  <si>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</si>
  <si>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0550060240</t>
  </si>
  <si>
    <t>05.5.00.60240</t>
  </si>
  <si>
    <t>05 5 00 60240</t>
  </si>
  <si>
    <t>Расходы на проведение работ по сносу расселяемых аварийных жилых домов</t>
  </si>
  <si>
    <t>0550060230</t>
  </si>
  <si>
    <t>05.5.00.60230</t>
  </si>
  <si>
    <t>05 5 00 60230</t>
  </si>
  <si>
    <t>Обеспечение мероприятий по переселению граждан из аварийного жилищного фонда, в части оплаты стоимости  дополнительных площадей</t>
  </si>
  <si>
    <t>05 5 00 00000</t>
  </si>
  <si>
    <t>Подпрограмма «Переселение граждан из аварийного жилищного фонда в городском округе город Рыбинск»</t>
  </si>
  <si>
    <t>05300L4970</t>
  </si>
  <si>
    <t>0530000000</t>
  </si>
  <si>
    <t>05.3.00.L4970</t>
  </si>
  <si>
    <t>05 3 00 L4970</t>
  </si>
  <si>
    <t>Расходы на социальные выплаты молодым семьям на приобретение (строительство) жилья</t>
  </si>
  <si>
    <t>05 3 00 00000</t>
  </si>
  <si>
    <t>Подпрограмма "Поддержка молодых семей городского округа город Рыбинск в приобретении (строительстве) жилья "</t>
  </si>
  <si>
    <t>0520071230</t>
  </si>
  <si>
    <t>0520000000</t>
  </si>
  <si>
    <t>05.2.00.71230</t>
  </si>
  <si>
    <t>05 2 00 71230</t>
  </si>
  <si>
    <t>Расходы на реализацию задачи по государственной поддержке граждан, проживающих на территории Ярославской области, в сфере ипотечного жилищного кредитования за счет средств областного бюджета</t>
  </si>
  <si>
    <t>0520061230</t>
  </si>
  <si>
    <t>05.2.00.61230</t>
  </si>
  <si>
    <t>05 2 00 61230</t>
  </si>
  <si>
    <t>Расходы на социальную поддержку граждан, проживающих на территории города Рыбинска, в сфере ипотечного жилищного кредитования</t>
  </si>
  <si>
    <t>05 2 00 00000</t>
  </si>
  <si>
    <t>Подпрограмма  "Государственная поддержка граждан, проживающих на территории городского округа город Рыбинск, в сфере ипотечного жилищного кредитования"</t>
  </si>
  <si>
    <t>0510060170</t>
  </si>
  <si>
    <t>0510000000</t>
  </si>
  <si>
    <t>05.1.00.60170</t>
  </si>
  <si>
    <t>05 1 00 60170</t>
  </si>
  <si>
    <t>Формирование земельных участков для граждан, имеющих трех и более детей, и иных отдельных категорий граждан</t>
  </si>
  <si>
    <t>05 1 00 00000</t>
  </si>
  <si>
    <t>Подпрограмма «Формирование земельных участков для граждан, имеющих трех и более детей, и иных отдельных категорий граждан на территории городского округа город Рыбинск»</t>
  </si>
  <si>
    <t>05 0 00 00000</t>
  </si>
  <si>
    <t>Муниципальная программа "Обеспечение  доступным и комфортным жильем населения городского округа город Рыбинск"</t>
  </si>
  <si>
    <t>0230060080</t>
  </si>
  <si>
    <t>0230000000</t>
  </si>
  <si>
    <t>0200000000</t>
  </si>
  <si>
    <t>02.3.00.60080</t>
  </si>
  <si>
    <t>02 3 00 60080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</si>
  <si>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</si>
  <si>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02 3 00 00000</t>
  </si>
  <si>
    <t>Подпрограмма "Воспитание и развитие молодого гражданина Рыбинска в муниципальной системе образования"</t>
  </si>
  <si>
    <t>02200L1590</t>
  </si>
  <si>
    <t>0220000000</t>
  </si>
  <si>
    <t>02.2.00.L1590</t>
  </si>
  <si>
    <t>02 2 00 L1590</t>
  </si>
  <si>
    <t>Расходы на реализацию мероприятий по строительству зданий дошкольных образовательных организаций для детей в возрасте от 2 месяцев до 3 лет</t>
  </si>
  <si>
    <t>0220075350</t>
  </si>
  <si>
    <t>02.2.00.75350</t>
  </si>
  <si>
    <t>02 2 00 75350</t>
  </si>
  <si>
    <t>0220065350</t>
  </si>
  <si>
    <t>02.2.00.65350</t>
  </si>
  <si>
    <t>02 2 00 65350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</si>
  <si>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местного бюджета</t>
  </si>
  <si>
    <t>0220060070</t>
  </si>
  <si>
    <t>02.2.00.60070</t>
  </si>
  <si>
    <t>02 2 00 60070</t>
  </si>
  <si>
    <t>Реализация мероприятий подпрограммы  «Совершенствование материально-технической базы муниципальной системы образования в городском округе город Рыбинск»</t>
  </si>
  <si>
    <t>02 2 00 00000</t>
  </si>
  <si>
    <t>Подпрограмма «Совершенствование материально-технической базы муниципальной системы образования в городском округе город Рыбинск»</t>
  </si>
  <si>
    <t>0210075890</t>
  </si>
  <si>
    <t>0210000000</t>
  </si>
  <si>
    <t>02.1.00.75890</t>
  </si>
  <si>
    <t>02 1 00 75890</t>
  </si>
  <si>
    <t>Расходы на повышение оплаты труда отдельных категорий работников муниципальных учреждений в сфере образования за счет областного бюджета</t>
  </si>
  <si>
    <t xml:space="preserve">от                             №  </t>
  </si>
  <si>
    <t>Исполнено за год</t>
  </si>
  <si>
    <t>% исполнения</t>
  </si>
  <si>
    <t>Приложение 4</t>
  </si>
  <si>
    <t>Исполнение распределения бюджетных ассигнований по целевым статьям (муниципальным программам и непрограммным направлениям деятельности) группам видов расходов классификации расходов бюджетовРоссийской Федерации за 2018 год</t>
  </si>
  <si>
    <t>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</si>
</sst>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\&gt;\a\a\.\a\.\a\a\.\a\a\a\a\a"/>
    <numFmt numFmtId="166" formatCode="00\.00\.00"/>
    <numFmt numFmtId="167" formatCode="\&gt;\a\a\ \a\ \a\a\ \a\a\a\a\a"/>
    <numFmt numFmtId="168" formatCode="000"/>
    <numFmt numFmtId="169" formatCode="#,##0.0;[Red]\-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 Cyr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8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2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protection hidden="1"/>
    </xf>
    <xf numFmtId="166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Protection="1"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9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3"/>
  <sheetViews>
    <sheetView showGridLines="0" tabSelected="1" topLeftCell="F466" workbookViewId="0">
      <selection activeCell="K325" sqref="K325:K326"/>
    </sheetView>
  </sheetViews>
  <sheetFormatPr defaultColWidth="9.140625" defaultRowHeight="12.75" x14ac:dyDescent="0.2"/>
  <cols>
    <col min="1" max="5" width="0" style="1" hidden="1" customWidth="1"/>
    <col min="6" max="6" width="51.28515625" style="1" customWidth="1"/>
    <col min="7" max="7" width="17.42578125" style="1" customWidth="1"/>
    <col min="8" max="8" width="8.85546875" style="1" customWidth="1"/>
    <col min="9" max="9" width="21.28515625" style="1" customWidth="1"/>
    <col min="10" max="10" width="24.28515625" style="1" customWidth="1"/>
    <col min="11" max="11" width="17.42578125" style="1" customWidth="1"/>
    <col min="12" max="12" width="2.7109375" style="1" hidden="1" customWidth="1"/>
    <col min="13" max="13" width="7.7109375" style="1" customWidth="1"/>
    <col min="14" max="14" width="0" style="1" hidden="1" customWidth="1"/>
    <col min="15" max="16384" width="9.140625" style="1"/>
  </cols>
  <sheetData>
    <row r="1" spans="1:14" ht="4.9000000000000004" customHeight="1" x14ac:dyDescent="0.3">
      <c r="A1" s="2"/>
      <c r="B1" s="2"/>
      <c r="C1" s="2"/>
      <c r="D1" s="2"/>
      <c r="E1" s="2"/>
      <c r="F1" s="38"/>
      <c r="G1" s="38"/>
      <c r="H1" s="38"/>
      <c r="I1" s="38"/>
      <c r="J1" s="38"/>
      <c r="K1" s="38"/>
      <c r="L1" s="2"/>
      <c r="M1" s="2"/>
      <c r="N1" s="2"/>
    </row>
    <row r="2" spans="1:14" ht="13.9" customHeight="1" x14ac:dyDescent="0.3">
      <c r="A2" s="2"/>
      <c r="B2" s="2"/>
      <c r="C2" s="2"/>
      <c r="D2" s="2"/>
      <c r="E2" s="2"/>
      <c r="F2" s="38"/>
      <c r="G2" s="38"/>
      <c r="H2" s="38"/>
      <c r="I2" s="45" t="s">
        <v>859</v>
      </c>
      <c r="K2" s="46"/>
      <c r="L2" s="2"/>
      <c r="M2" s="2"/>
      <c r="N2" s="37"/>
    </row>
    <row r="3" spans="1:14" ht="18.75" x14ac:dyDescent="0.3">
      <c r="A3" s="2"/>
      <c r="B3" s="2"/>
      <c r="C3" s="2"/>
      <c r="D3" s="2"/>
      <c r="E3" s="2"/>
      <c r="F3" s="38"/>
      <c r="G3" s="38"/>
      <c r="H3" s="38"/>
      <c r="I3" s="45" t="s">
        <v>81</v>
      </c>
      <c r="K3" s="46"/>
      <c r="L3" s="2"/>
      <c r="M3" s="2"/>
      <c r="N3" s="37"/>
    </row>
    <row r="4" spans="1:14" ht="18.75" x14ac:dyDescent="0.3">
      <c r="A4" s="2"/>
      <c r="B4" s="2"/>
      <c r="C4" s="2"/>
      <c r="D4" s="2"/>
      <c r="E4" s="2"/>
      <c r="F4" s="38"/>
      <c r="G4" s="38"/>
      <c r="H4" s="38"/>
      <c r="I4" s="45" t="s">
        <v>80</v>
      </c>
      <c r="K4" s="46"/>
      <c r="L4" s="2"/>
      <c r="M4" s="2"/>
      <c r="N4" s="37"/>
    </row>
    <row r="5" spans="1:14" ht="15.6" customHeight="1" x14ac:dyDescent="0.3">
      <c r="A5" s="2"/>
      <c r="B5" s="2"/>
      <c r="C5" s="2"/>
      <c r="D5" s="2"/>
      <c r="E5" s="2"/>
      <c r="F5" s="38"/>
      <c r="G5" s="38"/>
      <c r="H5" s="38"/>
      <c r="I5" s="45" t="s">
        <v>856</v>
      </c>
      <c r="K5" s="46"/>
      <c r="L5" s="2"/>
      <c r="M5" s="2"/>
      <c r="N5" s="37"/>
    </row>
    <row r="6" spans="1:14" ht="4.9000000000000004" customHeight="1" x14ac:dyDescent="0.3">
      <c r="A6" s="2"/>
      <c r="B6" s="2"/>
      <c r="C6" s="2"/>
      <c r="D6" s="2"/>
      <c r="E6" s="2"/>
      <c r="F6" s="38"/>
      <c r="G6" s="38"/>
      <c r="H6" s="38"/>
      <c r="I6" s="38"/>
      <c r="J6" s="38"/>
      <c r="K6" s="38"/>
      <c r="L6" s="2"/>
      <c r="M6" s="2"/>
      <c r="N6" s="2"/>
    </row>
    <row r="7" spans="1:14" ht="50.45" customHeight="1" x14ac:dyDescent="0.2">
      <c r="A7" s="36"/>
      <c r="B7" s="36"/>
      <c r="C7" s="36"/>
      <c r="D7" s="36"/>
      <c r="E7" s="36"/>
      <c r="F7" s="56" t="s">
        <v>860</v>
      </c>
      <c r="G7" s="56"/>
      <c r="H7" s="56"/>
      <c r="I7" s="56"/>
      <c r="J7" s="56"/>
      <c r="K7" s="56"/>
      <c r="L7" s="36"/>
      <c r="M7" s="36"/>
      <c r="N7" s="36"/>
    </row>
    <row r="8" spans="1:14" ht="16.5" customHeight="1" x14ac:dyDescent="0.2">
      <c r="A8" s="33"/>
      <c r="B8" s="35"/>
      <c r="C8" s="34"/>
      <c r="D8" s="33"/>
      <c r="E8" s="33"/>
      <c r="F8" s="33"/>
      <c r="G8" s="33"/>
      <c r="H8" s="33"/>
      <c r="I8" s="33"/>
      <c r="J8" s="33"/>
      <c r="K8" s="33" t="s">
        <v>861</v>
      </c>
      <c r="L8" s="33"/>
      <c r="M8" s="4"/>
      <c r="N8" s="2"/>
    </row>
    <row r="9" spans="1:14" x14ac:dyDescent="0.2">
      <c r="A9" s="47" t="s">
        <v>79</v>
      </c>
      <c r="B9" s="52">
        <v>0</v>
      </c>
      <c r="C9" s="49">
        <v>1</v>
      </c>
      <c r="D9" s="47"/>
      <c r="E9" s="47" t="s">
        <v>78</v>
      </c>
      <c r="F9" s="47" t="s">
        <v>77</v>
      </c>
      <c r="G9" s="47" t="s">
        <v>76</v>
      </c>
      <c r="H9" s="47" t="s">
        <v>75</v>
      </c>
      <c r="I9" s="47" t="s">
        <v>74</v>
      </c>
      <c r="J9" s="54" t="s">
        <v>857</v>
      </c>
      <c r="K9" s="54" t="s">
        <v>858</v>
      </c>
      <c r="L9" s="57" t="s">
        <v>73</v>
      </c>
      <c r="M9" s="32"/>
      <c r="N9" s="2"/>
    </row>
    <row r="10" spans="1:14" ht="30" customHeight="1" x14ac:dyDescent="0.2">
      <c r="A10" s="48"/>
      <c r="B10" s="53"/>
      <c r="C10" s="48"/>
      <c r="D10" s="48"/>
      <c r="E10" s="48"/>
      <c r="F10" s="49"/>
      <c r="G10" s="49"/>
      <c r="H10" s="49"/>
      <c r="I10" s="49"/>
      <c r="J10" s="55"/>
      <c r="K10" s="55"/>
      <c r="L10" s="58"/>
      <c r="M10" s="10"/>
      <c r="N10" s="2"/>
    </row>
    <row r="11" spans="1:14" ht="47.25" x14ac:dyDescent="0.2">
      <c r="A11" s="31" t="s">
        <v>828</v>
      </c>
      <c r="B11" s="50"/>
      <c r="C11" s="50"/>
      <c r="D11" s="50"/>
      <c r="E11" s="51"/>
      <c r="F11" s="30" t="s">
        <v>72</v>
      </c>
      <c r="G11" s="29" t="s">
        <v>71</v>
      </c>
      <c r="H11" s="28" t="s">
        <v>82</v>
      </c>
      <c r="I11" s="27">
        <v>2500772385.4699998</v>
      </c>
      <c r="J11" s="27">
        <f>J12+J59+J69</f>
        <v>2412643428.3099999</v>
      </c>
      <c r="K11" s="43">
        <f>J11/I11*100</f>
        <v>96.475930489634038</v>
      </c>
      <c r="L11" s="26"/>
      <c r="M11" s="19"/>
      <c r="N11" s="2"/>
    </row>
    <row r="12" spans="1:14" ht="31.5" x14ac:dyDescent="0.2">
      <c r="A12" s="31" t="s">
        <v>853</v>
      </c>
      <c r="B12" s="50"/>
      <c r="C12" s="50"/>
      <c r="D12" s="50"/>
      <c r="E12" s="51"/>
      <c r="F12" s="30" t="s">
        <v>70</v>
      </c>
      <c r="G12" s="29" t="s">
        <v>69</v>
      </c>
      <c r="H12" s="28" t="s">
        <v>82</v>
      </c>
      <c r="I12" s="27">
        <v>2395560321.5500002</v>
      </c>
      <c r="J12" s="27">
        <f>J13+J15+J17+J19+J21+J23+J28+J32+J34+J36+J39+J43+J45+J47+J49+J55+J57+J30+J53</f>
        <v>2360847018.7999997</v>
      </c>
      <c r="K12" s="43">
        <f t="shared" ref="K12:K73" si="0">J12/I12*100</f>
        <v>98.550931803397873</v>
      </c>
      <c r="L12" s="26"/>
      <c r="M12" s="19"/>
      <c r="N12" s="2"/>
    </row>
    <row r="13" spans="1:14" ht="63" x14ac:dyDescent="0.2">
      <c r="A13" s="31" t="s">
        <v>66</v>
      </c>
      <c r="B13" s="50"/>
      <c r="C13" s="50"/>
      <c r="D13" s="50"/>
      <c r="E13" s="51"/>
      <c r="F13" s="30" t="s">
        <v>68</v>
      </c>
      <c r="G13" s="29" t="s">
        <v>67</v>
      </c>
      <c r="H13" s="28" t="s">
        <v>82</v>
      </c>
      <c r="I13" s="27">
        <v>1001890</v>
      </c>
      <c r="J13" s="27">
        <f>J14</f>
        <v>918071.11</v>
      </c>
      <c r="K13" s="43">
        <f t="shared" si="0"/>
        <v>91.633922885745946</v>
      </c>
      <c r="L13" s="26"/>
      <c r="M13" s="19"/>
      <c r="N13" s="2"/>
    </row>
    <row r="14" spans="1:14" ht="31.5" x14ac:dyDescent="0.2">
      <c r="A14" s="25" t="s">
        <v>66</v>
      </c>
      <c r="B14" s="17" t="s">
        <v>827</v>
      </c>
      <c r="C14" s="17" t="s">
        <v>852</v>
      </c>
      <c r="D14" s="17" t="s">
        <v>65</v>
      </c>
      <c r="E14" s="24">
        <v>300</v>
      </c>
      <c r="F14" s="23" t="s">
        <v>96</v>
      </c>
      <c r="G14" s="22"/>
      <c r="H14" s="17">
        <v>300</v>
      </c>
      <c r="I14" s="21">
        <v>1001890</v>
      </c>
      <c r="J14" s="21">
        <v>918071.11</v>
      </c>
      <c r="K14" s="43">
        <f t="shared" si="0"/>
        <v>91.633922885745946</v>
      </c>
      <c r="L14" s="20">
        <v>30206</v>
      </c>
      <c r="M14" s="19"/>
      <c r="N14" s="2"/>
    </row>
    <row r="15" spans="1:14" ht="31.5" x14ac:dyDescent="0.2">
      <c r="A15" s="31" t="s">
        <v>62</v>
      </c>
      <c r="B15" s="50"/>
      <c r="C15" s="50"/>
      <c r="D15" s="50"/>
      <c r="E15" s="51"/>
      <c r="F15" s="30" t="s">
        <v>64</v>
      </c>
      <c r="G15" s="29" t="s">
        <v>63</v>
      </c>
      <c r="H15" s="28" t="s">
        <v>82</v>
      </c>
      <c r="I15" s="27">
        <v>285224925.5</v>
      </c>
      <c r="J15" s="27">
        <f>J16</f>
        <v>270832756.19999999</v>
      </c>
      <c r="K15" s="43">
        <f t="shared" si="0"/>
        <v>94.95409832265868</v>
      </c>
      <c r="L15" s="26"/>
      <c r="M15" s="19"/>
      <c r="N15" s="2"/>
    </row>
    <row r="16" spans="1:14" ht="47.25" x14ac:dyDescent="0.2">
      <c r="A16" s="25" t="s">
        <v>62</v>
      </c>
      <c r="B16" s="17" t="s">
        <v>827</v>
      </c>
      <c r="C16" s="17" t="s">
        <v>852</v>
      </c>
      <c r="D16" s="17" t="s">
        <v>61</v>
      </c>
      <c r="E16" s="24">
        <v>600</v>
      </c>
      <c r="F16" s="23" t="s">
        <v>121</v>
      </c>
      <c r="G16" s="22"/>
      <c r="H16" s="17">
        <v>600</v>
      </c>
      <c r="I16" s="21">
        <v>285224925.5</v>
      </c>
      <c r="J16" s="21">
        <v>270832756.19999999</v>
      </c>
      <c r="K16" s="43">
        <f t="shared" si="0"/>
        <v>94.95409832265868</v>
      </c>
      <c r="L16" s="20">
        <v>10100</v>
      </c>
      <c r="M16" s="19"/>
      <c r="N16" s="2"/>
    </row>
    <row r="17" spans="1:14" ht="31.5" x14ac:dyDescent="0.2">
      <c r="A17" s="31" t="s">
        <v>58</v>
      </c>
      <c r="B17" s="50"/>
      <c r="C17" s="50"/>
      <c r="D17" s="50"/>
      <c r="E17" s="51"/>
      <c r="F17" s="30" t="s">
        <v>60</v>
      </c>
      <c r="G17" s="29" t="s">
        <v>59</v>
      </c>
      <c r="H17" s="28" t="s">
        <v>82</v>
      </c>
      <c r="I17" s="27">
        <v>168312387</v>
      </c>
      <c r="J17" s="27">
        <f>J18</f>
        <v>157431733.19</v>
      </c>
      <c r="K17" s="43">
        <f t="shared" si="0"/>
        <v>93.535440852609369</v>
      </c>
      <c r="L17" s="26"/>
      <c r="M17" s="19"/>
      <c r="N17" s="2"/>
    </row>
    <row r="18" spans="1:14" ht="47.25" x14ac:dyDescent="0.2">
      <c r="A18" s="25" t="s">
        <v>58</v>
      </c>
      <c r="B18" s="17" t="s">
        <v>827</v>
      </c>
      <c r="C18" s="17" t="s">
        <v>852</v>
      </c>
      <c r="D18" s="17" t="s">
        <v>57</v>
      </c>
      <c r="E18" s="24">
        <v>600</v>
      </c>
      <c r="F18" s="23" t="s">
        <v>121</v>
      </c>
      <c r="G18" s="22"/>
      <c r="H18" s="17">
        <v>600</v>
      </c>
      <c r="I18" s="21">
        <v>168312387</v>
      </c>
      <c r="J18" s="21">
        <v>157431733.19</v>
      </c>
      <c r="K18" s="43">
        <f t="shared" si="0"/>
        <v>93.535440852609369</v>
      </c>
      <c r="L18" s="20">
        <v>10100</v>
      </c>
      <c r="M18" s="19"/>
      <c r="N18" s="2"/>
    </row>
    <row r="19" spans="1:14" ht="31.5" x14ac:dyDescent="0.2">
      <c r="A19" s="31" t="s">
        <v>54</v>
      </c>
      <c r="B19" s="50"/>
      <c r="C19" s="50"/>
      <c r="D19" s="50"/>
      <c r="E19" s="51"/>
      <c r="F19" s="30" t="s">
        <v>56</v>
      </c>
      <c r="G19" s="29" t="s">
        <v>55</v>
      </c>
      <c r="H19" s="28" t="s">
        <v>82</v>
      </c>
      <c r="I19" s="27">
        <v>23048525.59</v>
      </c>
      <c r="J19" s="27">
        <f>J20</f>
        <v>21783242.82</v>
      </c>
      <c r="K19" s="43">
        <f t="shared" si="0"/>
        <v>94.510352668506641</v>
      </c>
      <c r="L19" s="26"/>
      <c r="M19" s="19"/>
      <c r="N19" s="2"/>
    </row>
    <row r="20" spans="1:14" ht="47.25" x14ac:dyDescent="0.2">
      <c r="A20" s="25" t="s">
        <v>54</v>
      </c>
      <c r="B20" s="17" t="s">
        <v>827</v>
      </c>
      <c r="C20" s="17" t="s">
        <v>852</v>
      </c>
      <c r="D20" s="17" t="s">
        <v>53</v>
      </c>
      <c r="E20" s="24">
        <v>600</v>
      </c>
      <c r="F20" s="23" t="s">
        <v>121</v>
      </c>
      <c r="G20" s="22"/>
      <c r="H20" s="17">
        <v>600</v>
      </c>
      <c r="I20" s="21">
        <v>23048525.59</v>
      </c>
      <c r="J20" s="21">
        <v>21783242.82</v>
      </c>
      <c r="K20" s="43">
        <f t="shared" si="0"/>
        <v>94.510352668506641</v>
      </c>
      <c r="L20" s="20">
        <v>10100</v>
      </c>
      <c r="M20" s="19"/>
      <c r="N20" s="2"/>
    </row>
    <row r="21" spans="1:14" ht="31.5" x14ac:dyDescent="0.2">
      <c r="A21" s="31" t="s">
        <v>51</v>
      </c>
      <c r="B21" s="50"/>
      <c r="C21" s="50"/>
      <c r="D21" s="50"/>
      <c r="E21" s="51"/>
      <c r="F21" s="30" t="s">
        <v>725</v>
      </c>
      <c r="G21" s="29" t="s">
        <v>52</v>
      </c>
      <c r="H21" s="28" t="s">
        <v>82</v>
      </c>
      <c r="I21" s="27">
        <v>51172903.939999998</v>
      </c>
      <c r="J21" s="27">
        <f>J22</f>
        <v>48278576.57</v>
      </c>
      <c r="K21" s="43">
        <f t="shared" si="0"/>
        <v>94.344023600080263</v>
      </c>
      <c r="L21" s="26"/>
      <c r="M21" s="19"/>
      <c r="N21" s="2"/>
    </row>
    <row r="22" spans="1:14" ht="47.25" x14ac:dyDescent="0.2">
      <c r="A22" s="25" t="s">
        <v>51</v>
      </c>
      <c r="B22" s="17" t="s">
        <v>827</v>
      </c>
      <c r="C22" s="17" t="s">
        <v>852</v>
      </c>
      <c r="D22" s="17" t="s">
        <v>50</v>
      </c>
      <c r="E22" s="24">
        <v>600</v>
      </c>
      <c r="F22" s="23" t="s">
        <v>121</v>
      </c>
      <c r="G22" s="22"/>
      <c r="H22" s="17">
        <v>600</v>
      </c>
      <c r="I22" s="21">
        <v>51172903.939999998</v>
      </c>
      <c r="J22" s="21">
        <v>48278576.57</v>
      </c>
      <c r="K22" s="43">
        <f t="shared" si="0"/>
        <v>94.344023600080263</v>
      </c>
      <c r="L22" s="20">
        <v>10100</v>
      </c>
      <c r="M22" s="19"/>
      <c r="N22" s="2"/>
    </row>
    <row r="23" spans="1:14" ht="31.5" x14ac:dyDescent="0.2">
      <c r="A23" s="31" t="s">
        <v>48</v>
      </c>
      <c r="B23" s="50"/>
      <c r="C23" s="50"/>
      <c r="D23" s="50"/>
      <c r="E23" s="51"/>
      <c r="F23" s="30" t="s">
        <v>645</v>
      </c>
      <c r="G23" s="29" t="s">
        <v>49</v>
      </c>
      <c r="H23" s="28" t="s">
        <v>82</v>
      </c>
      <c r="I23" s="27">
        <v>65455928.350000001</v>
      </c>
      <c r="J23" s="27">
        <f>J24+J25+J26+J27</f>
        <v>64330422.790000007</v>
      </c>
      <c r="K23" s="43">
        <f t="shared" si="0"/>
        <v>98.28051394522771</v>
      </c>
      <c r="L23" s="26"/>
      <c r="M23" s="19"/>
      <c r="N23" s="2"/>
    </row>
    <row r="24" spans="1:14" ht="78.75" x14ac:dyDescent="0.2">
      <c r="A24" s="25" t="s">
        <v>48</v>
      </c>
      <c r="B24" s="17" t="s">
        <v>827</v>
      </c>
      <c r="C24" s="17" t="s">
        <v>852</v>
      </c>
      <c r="D24" s="17" t="s">
        <v>47</v>
      </c>
      <c r="E24" s="24">
        <v>100</v>
      </c>
      <c r="F24" s="23" t="s">
        <v>89</v>
      </c>
      <c r="G24" s="22"/>
      <c r="H24" s="17">
        <v>100</v>
      </c>
      <c r="I24" s="21">
        <v>39342208</v>
      </c>
      <c r="J24" s="21">
        <v>39307069.740000002</v>
      </c>
      <c r="K24" s="43">
        <f t="shared" si="0"/>
        <v>99.910685592430397</v>
      </c>
      <c r="L24" s="20">
        <v>10100</v>
      </c>
      <c r="M24" s="19"/>
      <c r="N24" s="2"/>
    </row>
    <row r="25" spans="1:14" ht="31.5" x14ac:dyDescent="0.2">
      <c r="A25" s="25" t="s">
        <v>48</v>
      </c>
      <c r="B25" s="17" t="s">
        <v>827</v>
      </c>
      <c r="C25" s="17" t="s">
        <v>852</v>
      </c>
      <c r="D25" s="17" t="s">
        <v>47</v>
      </c>
      <c r="E25" s="24">
        <v>200</v>
      </c>
      <c r="F25" s="23" t="s">
        <v>84</v>
      </c>
      <c r="G25" s="22"/>
      <c r="H25" s="17">
        <v>200</v>
      </c>
      <c r="I25" s="21">
        <v>4086714.19</v>
      </c>
      <c r="J25" s="21">
        <v>3967143.82</v>
      </c>
      <c r="K25" s="43">
        <f t="shared" si="0"/>
        <v>97.074168526573672</v>
      </c>
      <c r="L25" s="20">
        <v>10100</v>
      </c>
      <c r="M25" s="19"/>
      <c r="N25" s="2"/>
    </row>
    <row r="26" spans="1:14" ht="47.25" x14ac:dyDescent="0.2">
      <c r="A26" s="25" t="s">
        <v>48</v>
      </c>
      <c r="B26" s="17" t="s">
        <v>827</v>
      </c>
      <c r="C26" s="17" t="s">
        <v>852</v>
      </c>
      <c r="D26" s="17" t="s">
        <v>47</v>
      </c>
      <c r="E26" s="24">
        <v>600</v>
      </c>
      <c r="F26" s="23" t="s">
        <v>121</v>
      </c>
      <c r="G26" s="22"/>
      <c r="H26" s="17">
        <v>600</v>
      </c>
      <c r="I26" s="21">
        <v>21937677.16</v>
      </c>
      <c r="J26" s="21">
        <v>20979189.010000002</v>
      </c>
      <c r="K26" s="43">
        <f t="shared" si="0"/>
        <v>95.630858531605824</v>
      </c>
      <c r="L26" s="20">
        <v>10100</v>
      </c>
      <c r="M26" s="19"/>
      <c r="N26" s="2"/>
    </row>
    <row r="27" spans="1:14" ht="31.5" x14ac:dyDescent="0.2">
      <c r="A27" s="25" t="s">
        <v>48</v>
      </c>
      <c r="B27" s="17" t="s">
        <v>827</v>
      </c>
      <c r="C27" s="17" t="s">
        <v>852</v>
      </c>
      <c r="D27" s="17" t="s">
        <v>47</v>
      </c>
      <c r="E27" s="24">
        <v>800</v>
      </c>
      <c r="F27" s="23" t="s">
        <v>101</v>
      </c>
      <c r="G27" s="22"/>
      <c r="H27" s="17">
        <v>800</v>
      </c>
      <c r="I27" s="21">
        <v>89329</v>
      </c>
      <c r="J27" s="21">
        <v>77020.22</v>
      </c>
      <c r="K27" s="43">
        <f t="shared" si="0"/>
        <v>86.220846533600508</v>
      </c>
      <c r="L27" s="20">
        <v>10100</v>
      </c>
      <c r="M27" s="19"/>
      <c r="N27" s="2"/>
    </row>
    <row r="28" spans="1:14" ht="47.25" x14ac:dyDescent="0.2">
      <c r="A28" s="31" t="s">
        <v>44</v>
      </c>
      <c r="B28" s="50"/>
      <c r="C28" s="50"/>
      <c r="D28" s="50"/>
      <c r="E28" s="51"/>
      <c r="F28" s="30" t="s">
        <v>46</v>
      </c>
      <c r="G28" s="29" t="s">
        <v>45</v>
      </c>
      <c r="H28" s="28" t="s">
        <v>82</v>
      </c>
      <c r="I28" s="27">
        <v>4826766.17</v>
      </c>
      <c r="J28" s="27">
        <f>J29</f>
        <v>3652380.09</v>
      </c>
      <c r="K28" s="43">
        <f t="shared" si="0"/>
        <v>75.66929827056444</v>
      </c>
      <c r="L28" s="26"/>
      <c r="M28" s="19"/>
      <c r="N28" s="2"/>
    </row>
    <row r="29" spans="1:14" ht="47.25" x14ac:dyDescent="0.2">
      <c r="A29" s="25" t="s">
        <v>44</v>
      </c>
      <c r="B29" s="17" t="s">
        <v>827</v>
      </c>
      <c r="C29" s="17" t="s">
        <v>852</v>
      </c>
      <c r="D29" s="17" t="s">
        <v>43</v>
      </c>
      <c r="E29" s="24">
        <v>600</v>
      </c>
      <c r="F29" s="23" t="s">
        <v>121</v>
      </c>
      <c r="G29" s="22"/>
      <c r="H29" s="17">
        <v>600</v>
      </c>
      <c r="I29" s="21">
        <v>4826766.17</v>
      </c>
      <c r="J29" s="21">
        <v>3652380.09</v>
      </c>
      <c r="K29" s="43">
        <f t="shared" si="0"/>
        <v>75.66929827056444</v>
      </c>
      <c r="L29" s="20">
        <v>10100</v>
      </c>
      <c r="M29" s="19"/>
      <c r="N29" s="2"/>
    </row>
    <row r="30" spans="1:14" ht="47.25" x14ac:dyDescent="0.2">
      <c r="A30" s="31" t="s">
        <v>41</v>
      </c>
      <c r="B30" s="50"/>
      <c r="C30" s="50"/>
      <c r="D30" s="50"/>
      <c r="E30" s="51"/>
      <c r="F30" s="30" t="s">
        <v>637</v>
      </c>
      <c r="G30" s="29" t="s">
        <v>42</v>
      </c>
      <c r="H30" s="28" t="s">
        <v>82</v>
      </c>
      <c r="I30" s="27">
        <v>18000</v>
      </c>
      <c r="J30" s="27">
        <f>J31</f>
        <v>18000</v>
      </c>
      <c r="K30" s="43">
        <f t="shared" si="0"/>
        <v>100</v>
      </c>
      <c r="L30" s="26"/>
      <c r="M30" s="19"/>
      <c r="N30" s="2"/>
    </row>
    <row r="31" spans="1:14" ht="47.25" x14ac:dyDescent="0.2">
      <c r="A31" s="25" t="s">
        <v>41</v>
      </c>
      <c r="B31" s="17" t="s">
        <v>827</v>
      </c>
      <c r="C31" s="17" t="s">
        <v>852</v>
      </c>
      <c r="D31" s="17" t="s">
        <v>40</v>
      </c>
      <c r="E31" s="24">
        <v>600</v>
      </c>
      <c r="F31" s="23" t="s">
        <v>121</v>
      </c>
      <c r="G31" s="22"/>
      <c r="H31" s="17">
        <v>600</v>
      </c>
      <c r="I31" s="21">
        <v>18000</v>
      </c>
      <c r="J31" s="21">
        <v>18000</v>
      </c>
      <c r="K31" s="43">
        <f t="shared" si="0"/>
        <v>100</v>
      </c>
      <c r="L31" s="20">
        <v>10100</v>
      </c>
      <c r="M31" s="19"/>
      <c r="N31" s="2"/>
    </row>
    <row r="32" spans="1:14" ht="78.75" x14ac:dyDescent="0.2">
      <c r="A32" s="31" t="s">
        <v>37</v>
      </c>
      <c r="B32" s="50"/>
      <c r="C32" s="50"/>
      <c r="D32" s="50"/>
      <c r="E32" s="51"/>
      <c r="F32" s="30" t="s">
        <v>39</v>
      </c>
      <c r="G32" s="29" t="s">
        <v>38</v>
      </c>
      <c r="H32" s="28" t="s">
        <v>82</v>
      </c>
      <c r="I32" s="27">
        <v>350000</v>
      </c>
      <c r="J32" s="27">
        <f>J33</f>
        <v>349028.48</v>
      </c>
      <c r="K32" s="43">
        <f t="shared" si="0"/>
        <v>99.72242285714286</v>
      </c>
      <c r="L32" s="26"/>
      <c r="M32" s="19"/>
      <c r="N32" s="2"/>
    </row>
    <row r="33" spans="1:14" ht="47.25" x14ac:dyDescent="0.2">
      <c r="A33" s="25" t="s">
        <v>37</v>
      </c>
      <c r="B33" s="17" t="s">
        <v>827</v>
      </c>
      <c r="C33" s="17" t="s">
        <v>852</v>
      </c>
      <c r="D33" s="17" t="s">
        <v>36</v>
      </c>
      <c r="E33" s="24">
        <v>600</v>
      </c>
      <c r="F33" s="23" t="s">
        <v>121</v>
      </c>
      <c r="G33" s="22"/>
      <c r="H33" s="17">
        <v>600</v>
      </c>
      <c r="I33" s="21">
        <v>350000</v>
      </c>
      <c r="J33" s="21">
        <v>349028.48</v>
      </c>
      <c r="K33" s="43">
        <f t="shared" si="0"/>
        <v>99.72242285714286</v>
      </c>
      <c r="L33" s="20">
        <v>10100</v>
      </c>
      <c r="M33" s="19"/>
      <c r="N33" s="2"/>
    </row>
    <row r="34" spans="1:14" ht="78.75" x14ac:dyDescent="0.2">
      <c r="A34" s="31" t="s">
        <v>33</v>
      </c>
      <c r="B34" s="50"/>
      <c r="C34" s="50"/>
      <c r="D34" s="50"/>
      <c r="E34" s="51"/>
      <c r="F34" s="30" t="s">
        <v>35</v>
      </c>
      <c r="G34" s="29" t="s">
        <v>34</v>
      </c>
      <c r="H34" s="28" t="s">
        <v>82</v>
      </c>
      <c r="I34" s="27">
        <v>82217439</v>
      </c>
      <c r="J34" s="27">
        <f>J35</f>
        <v>75164999.939999998</v>
      </c>
      <c r="K34" s="43">
        <f t="shared" si="0"/>
        <v>91.422210244228111</v>
      </c>
      <c r="L34" s="26"/>
      <c r="M34" s="19"/>
      <c r="N34" s="2"/>
    </row>
    <row r="35" spans="1:14" ht="47.25" x14ac:dyDescent="0.2">
      <c r="A35" s="25" t="s">
        <v>33</v>
      </c>
      <c r="B35" s="17" t="s">
        <v>827</v>
      </c>
      <c r="C35" s="17" t="s">
        <v>852</v>
      </c>
      <c r="D35" s="17" t="s">
        <v>32</v>
      </c>
      <c r="E35" s="24">
        <v>600</v>
      </c>
      <c r="F35" s="23" t="s">
        <v>121</v>
      </c>
      <c r="G35" s="22"/>
      <c r="H35" s="17">
        <v>600</v>
      </c>
      <c r="I35" s="21">
        <v>82217439</v>
      </c>
      <c r="J35" s="21">
        <v>75164999.939999998</v>
      </c>
      <c r="K35" s="43">
        <f t="shared" si="0"/>
        <v>91.422210244228111</v>
      </c>
      <c r="L35" s="20">
        <v>10411</v>
      </c>
      <c r="M35" s="19"/>
      <c r="N35" s="2"/>
    </row>
    <row r="36" spans="1:14" ht="63" x14ac:dyDescent="0.2">
      <c r="A36" s="31" t="s">
        <v>29</v>
      </c>
      <c r="B36" s="50"/>
      <c r="C36" s="50"/>
      <c r="D36" s="50"/>
      <c r="E36" s="51"/>
      <c r="F36" s="30" t="s">
        <v>31</v>
      </c>
      <c r="G36" s="29" t="s">
        <v>30</v>
      </c>
      <c r="H36" s="28" t="s">
        <v>82</v>
      </c>
      <c r="I36" s="27">
        <v>60885353</v>
      </c>
      <c r="J36" s="27">
        <f>J37+J38</f>
        <v>60654185.370000005</v>
      </c>
      <c r="K36" s="43">
        <f t="shared" si="0"/>
        <v>99.620323084929808</v>
      </c>
      <c r="L36" s="26"/>
      <c r="M36" s="19"/>
      <c r="N36" s="2"/>
    </row>
    <row r="37" spans="1:14" ht="31.5" x14ac:dyDescent="0.2">
      <c r="A37" s="25" t="s">
        <v>29</v>
      </c>
      <c r="B37" s="17" t="s">
        <v>827</v>
      </c>
      <c r="C37" s="17" t="s">
        <v>852</v>
      </c>
      <c r="D37" s="17" t="s">
        <v>28</v>
      </c>
      <c r="E37" s="24">
        <v>200</v>
      </c>
      <c r="F37" s="23" t="s">
        <v>84</v>
      </c>
      <c r="G37" s="22"/>
      <c r="H37" s="17">
        <v>200</v>
      </c>
      <c r="I37" s="21">
        <v>20160202.949999999</v>
      </c>
      <c r="J37" s="21">
        <v>20124639.370000001</v>
      </c>
      <c r="K37" s="43">
        <f t="shared" si="0"/>
        <v>99.82359512903615</v>
      </c>
      <c r="L37" s="20">
        <v>10424</v>
      </c>
      <c r="M37" s="19"/>
      <c r="N37" s="2"/>
    </row>
    <row r="38" spans="1:14" ht="31.5" x14ac:dyDescent="0.2">
      <c r="A38" s="25" t="s">
        <v>29</v>
      </c>
      <c r="B38" s="17" t="s">
        <v>827</v>
      </c>
      <c r="C38" s="17" t="s">
        <v>852</v>
      </c>
      <c r="D38" s="17" t="s">
        <v>28</v>
      </c>
      <c r="E38" s="24">
        <v>300</v>
      </c>
      <c r="F38" s="23" t="s">
        <v>96</v>
      </c>
      <c r="G38" s="22"/>
      <c r="H38" s="17">
        <v>300</v>
      </c>
      <c r="I38" s="21">
        <v>40725150.049999997</v>
      </c>
      <c r="J38" s="21">
        <v>40529546</v>
      </c>
      <c r="K38" s="43">
        <f t="shared" si="0"/>
        <v>99.519697165609344</v>
      </c>
      <c r="L38" s="20">
        <v>10424</v>
      </c>
      <c r="M38" s="19"/>
      <c r="N38" s="2"/>
    </row>
    <row r="39" spans="1:14" ht="47.25" x14ac:dyDescent="0.2">
      <c r="A39" s="31" t="s">
        <v>25</v>
      </c>
      <c r="B39" s="50"/>
      <c r="C39" s="50"/>
      <c r="D39" s="50"/>
      <c r="E39" s="51"/>
      <c r="F39" s="30" t="s">
        <v>27</v>
      </c>
      <c r="G39" s="29" t="s">
        <v>26</v>
      </c>
      <c r="H39" s="28" t="s">
        <v>82</v>
      </c>
      <c r="I39" s="27">
        <v>18325514</v>
      </c>
      <c r="J39" s="27">
        <f>J40+J41+J42</f>
        <v>17644253.960000001</v>
      </c>
      <c r="K39" s="43">
        <f t="shared" si="0"/>
        <v>96.28245057682966</v>
      </c>
      <c r="L39" s="26"/>
      <c r="M39" s="19"/>
      <c r="N39" s="2"/>
    </row>
    <row r="40" spans="1:14" ht="31.5" x14ac:dyDescent="0.2">
      <c r="A40" s="25" t="s">
        <v>25</v>
      </c>
      <c r="B40" s="17" t="s">
        <v>827</v>
      </c>
      <c r="C40" s="17" t="s">
        <v>852</v>
      </c>
      <c r="D40" s="17" t="s">
        <v>24</v>
      </c>
      <c r="E40" s="24">
        <v>200</v>
      </c>
      <c r="F40" s="23" t="s">
        <v>84</v>
      </c>
      <c r="G40" s="22"/>
      <c r="H40" s="17">
        <v>200</v>
      </c>
      <c r="I40" s="21">
        <v>1423586.75</v>
      </c>
      <c r="J40" s="21">
        <v>1420235.32</v>
      </c>
      <c r="K40" s="43">
        <f t="shared" si="0"/>
        <v>99.764578449469283</v>
      </c>
      <c r="L40" s="20">
        <v>10412</v>
      </c>
      <c r="M40" s="19"/>
      <c r="N40" s="2"/>
    </row>
    <row r="41" spans="1:14" ht="31.5" x14ac:dyDescent="0.2">
      <c r="A41" s="25" t="s">
        <v>25</v>
      </c>
      <c r="B41" s="17" t="s">
        <v>827</v>
      </c>
      <c r="C41" s="17" t="s">
        <v>852</v>
      </c>
      <c r="D41" s="17" t="s">
        <v>24</v>
      </c>
      <c r="E41" s="24">
        <v>300</v>
      </c>
      <c r="F41" s="23" t="s">
        <v>96</v>
      </c>
      <c r="G41" s="22"/>
      <c r="H41" s="17">
        <v>300</v>
      </c>
      <c r="I41" s="21">
        <v>15870907.25</v>
      </c>
      <c r="J41" s="21">
        <v>15660952.75</v>
      </c>
      <c r="K41" s="43">
        <f t="shared" si="0"/>
        <v>98.677110913114305</v>
      </c>
      <c r="L41" s="20">
        <v>10412</v>
      </c>
      <c r="M41" s="19"/>
      <c r="N41" s="2"/>
    </row>
    <row r="42" spans="1:14" ht="47.25" x14ac:dyDescent="0.2">
      <c r="A42" s="25" t="s">
        <v>25</v>
      </c>
      <c r="B42" s="17" t="s">
        <v>827</v>
      </c>
      <c r="C42" s="17" t="s">
        <v>852</v>
      </c>
      <c r="D42" s="17" t="s">
        <v>24</v>
      </c>
      <c r="E42" s="24">
        <v>600</v>
      </c>
      <c r="F42" s="23" t="s">
        <v>121</v>
      </c>
      <c r="G42" s="22"/>
      <c r="H42" s="17">
        <v>600</v>
      </c>
      <c r="I42" s="21">
        <v>1031020</v>
      </c>
      <c r="J42" s="21">
        <v>563065.89</v>
      </c>
      <c r="K42" s="43">
        <f t="shared" si="0"/>
        <v>54.612508971697928</v>
      </c>
      <c r="L42" s="20">
        <v>10412</v>
      </c>
      <c r="M42" s="19"/>
      <c r="N42" s="2"/>
    </row>
    <row r="43" spans="1:14" ht="78.75" x14ac:dyDescent="0.2">
      <c r="A43" s="31" t="s">
        <v>21</v>
      </c>
      <c r="B43" s="50"/>
      <c r="C43" s="50"/>
      <c r="D43" s="50"/>
      <c r="E43" s="51"/>
      <c r="F43" s="30" t="s">
        <v>23</v>
      </c>
      <c r="G43" s="29" t="s">
        <v>22</v>
      </c>
      <c r="H43" s="28" t="s">
        <v>82</v>
      </c>
      <c r="I43" s="27">
        <v>4525387</v>
      </c>
      <c r="J43" s="27">
        <f>J44</f>
        <v>4523737.3099999996</v>
      </c>
      <c r="K43" s="43">
        <f t="shared" si="0"/>
        <v>99.963545880164489</v>
      </c>
      <c r="L43" s="26"/>
      <c r="M43" s="19"/>
      <c r="N43" s="2"/>
    </row>
    <row r="44" spans="1:14" ht="47.25" x14ac:dyDescent="0.2">
      <c r="A44" s="25" t="s">
        <v>21</v>
      </c>
      <c r="B44" s="17" t="s">
        <v>827</v>
      </c>
      <c r="C44" s="17" t="s">
        <v>852</v>
      </c>
      <c r="D44" s="17" t="s">
        <v>20</v>
      </c>
      <c r="E44" s="24">
        <v>600</v>
      </c>
      <c r="F44" s="23" t="s">
        <v>121</v>
      </c>
      <c r="G44" s="22"/>
      <c r="H44" s="17">
        <v>600</v>
      </c>
      <c r="I44" s="21">
        <v>4525387</v>
      </c>
      <c r="J44" s="21">
        <v>4523737.3099999996</v>
      </c>
      <c r="K44" s="43">
        <f t="shared" si="0"/>
        <v>99.963545880164489</v>
      </c>
      <c r="L44" s="20">
        <v>10413</v>
      </c>
      <c r="M44" s="19"/>
      <c r="N44" s="2"/>
    </row>
    <row r="45" spans="1:14" ht="47.25" x14ac:dyDescent="0.2">
      <c r="A45" s="31" t="s">
        <v>17</v>
      </c>
      <c r="B45" s="50"/>
      <c r="C45" s="50"/>
      <c r="D45" s="50"/>
      <c r="E45" s="51"/>
      <c r="F45" s="30" t="s">
        <v>19</v>
      </c>
      <c r="G45" s="29" t="s">
        <v>18</v>
      </c>
      <c r="H45" s="28" t="s">
        <v>82</v>
      </c>
      <c r="I45" s="27">
        <v>870498301</v>
      </c>
      <c r="J45" s="27">
        <f>J46</f>
        <v>874122784</v>
      </c>
      <c r="K45" s="43">
        <f t="shared" si="0"/>
        <v>100.41636876210285</v>
      </c>
      <c r="L45" s="26"/>
      <c r="M45" s="19"/>
      <c r="N45" s="2"/>
    </row>
    <row r="46" spans="1:14" ht="47.25" x14ac:dyDescent="0.2">
      <c r="A46" s="25" t="s">
        <v>17</v>
      </c>
      <c r="B46" s="17" t="s">
        <v>827</v>
      </c>
      <c r="C46" s="17" t="s">
        <v>852</v>
      </c>
      <c r="D46" s="17" t="s">
        <v>16</v>
      </c>
      <c r="E46" s="24">
        <v>600</v>
      </c>
      <c r="F46" s="23" t="s">
        <v>121</v>
      </c>
      <c r="G46" s="22"/>
      <c r="H46" s="17">
        <v>600</v>
      </c>
      <c r="I46" s="21">
        <v>870498301</v>
      </c>
      <c r="J46" s="21">
        <v>874122784</v>
      </c>
      <c r="K46" s="43">
        <f t="shared" si="0"/>
        <v>100.41636876210285</v>
      </c>
      <c r="L46" s="20">
        <v>10415</v>
      </c>
      <c r="M46" s="19"/>
      <c r="N46" s="2"/>
    </row>
    <row r="47" spans="1:14" ht="47.25" x14ac:dyDescent="0.2">
      <c r="A47" s="31" t="s">
        <v>13</v>
      </c>
      <c r="B47" s="50"/>
      <c r="C47" s="50"/>
      <c r="D47" s="50"/>
      <c r="E47" s="51"/>
      <c r="F47" s="30" t="s">
        <v>15</v>
      </c>
      <c r="G47" s="29" t="s">
        <v>14</v>
      </c>
      <c r="H47" s="28" t="s">
        <v>82</v>
      </c>
      <c r="I47" s="27">
        <v>60194883</v>
      </c>
      <c r="J47" s="27">
        <f>J48</f>
        <v>61957183</v>
      </c>
      <c r="K47" s="43">
        <f t="shared" si="0"/>
        <v>102.92765748876029</v>
      </c>
      <c r="L47" s="26"/>
      <c r="M47" s="19"/>
      <c r="N47" s="2"/>
    </row>
    <row r="48" spans="1:14" ht="47.25" x14ac:dyDescent="0.2">
      <c r="A48" s="25" t="s">
        <v>13</v>
      </c>
      <c r="B48" s="17" t="s">
        <v>827</v>
      </c>
      <c r="C48" s="17" t="s">
        <v>852</v>
      </c>
      <c r="D48" s="17" t="s">
        <v>12</v>
      </c>
      <c r="E48" s="24">
        <v>600</v>
      </c>
      <c r="F48" s="23" t="s">
        <v>121</v>
      </c>
      <c r="G48" s="22"/>
      <c r="H48" s="17">
        <v>600</v>
      </c>
      <c r="I48" s="21">
        <v>60194883</v>
      </c>
      <c r="J48" s="21">
        <v>61957183</v>
      </c>
      <c r="K48" s="43">
        <f t="shared" si="0"/>
        <v>102.92765748876029</v>
      </c>
      <c r="L48" s="20">
        <v>10416</v>
      </c>
      <c r="M48" s="19"/>
      <c r="N48" s="2"/>
    </row>
    <row r="49" spans="1:14" ht="47.25" x14ac:dyDescent="0.2">
      <c r="A49" s="31" t="s">
        <v>9</v>
      </c>
      <c r="B49" s="50"/>
      <c r="C49" s="50"/>
      <c r="D49" s="50"/>
      <c r="E49" s="51"/>
      <c r="F49" s="30" t="s">
        <v>11</v>
      </c>
      <c r="G49" s="29" t="s">
        <v>10</v>
      </c>
      <c r="H49" s="28" t="s">
        <v>82</v>
      </c>
      <c r="I49" s="27">
        <v>10307014</v>
      </c>
      <c r="J49" s="27">
        <f>J50+J51+J52</f>
        <v>9700223.3099999987</v>
      </c>
      <c r="K49" s="43">
        <f t="shared" si="0"/>
        <v>94.112837238796786</v>
      </c>
      <c r="L49" s="26"/>
      <c r="M49" s="19"/>
      <c r="N49" s="2"/>
    </row>
    <row r="50" spans="1:14" ht="78.75" x14ac:dyDescent="0.2">
      <c r="A50" s="25" t="s">
        <v>9</v>
      </c>
      <c r="B50" s="17" t="s">
        <v>827</v>
      </c>
      <c r="C50" s="17" t="s">
        <v>852</v>
      </c>
      <c r="D50" s="17" t="s">
        <v>8</v>
      </c>
      <c r="E50" s="24">
        <v>100</v>
      </c>
      <c r="F50" s="23" t="s">
        <v>89</v>
      </c>
      <c r="G50" s="22"/>
      <c r="H50" s="17">
        <v>100</v>
      </c>
      <c r="I50" s="21">
        <v>8067338</v>
      </c>
      <c r="J50" s="21">
        <v>8065172.5599999996</v>
      </c>
      <c r="K50" s="43">
        <f t="shared" si="0"/>
        <v>99.973157936360167</v>
      </c>
      <c r="L50" s="20">
        <v>10419</v>
      </c>
      <c r="M50" s="19"/>
      <c r="N50" s="2"/>
    </row>
    <row r="51" spans="1:14" ht="31.5" x14ac:dyDescent="0.2">
      <c r="A51" s="25" t="s">
        <v>9</v>
      </c>
      <c r="B51" s="17" t="s">
        <v>827</v>
      </c>
      <c r="C51" s="17" t="s">
        <v>852</v>
      </c>
      <c r="D51" s="17" t="s">
        <v>8</v>
      </c>
      <c r="E51" s="24">
        <v>200</v>
      </c>
      <c r="F51" s="23" t="s">
        <v>84</v>
      </c>
      <c r="G51" s="22"/>
      <c r="H51" s="17">
        <v>200</v>
      </c>
      <c r="I51" s="21">
        <v>2189676</v>
      </c>
      <c r="J51" s="21">
        <v>1632050.75</v>
      </c>
      <c r="K51" s="43">
        <f t="shared" si="0"/>
        <v>74.533892228804618</v>
      </c>
      <c r="L51" s="20">
        <v>10419</v>
      </c>
      <c r="M51" s="19"/>
      <c r="N51" s="2"/>
    </row>
    <row r="52" spans="1:14" ht="31.5" x14ac:dyDescent="0.2">
      <c r="A52" s="25" t="s">
        <v>9</v>
      </c>
      <c r="B52" s="17" t="s">
        <v>827</v>
      </c>
      <c r="C52" s="17" t="s">
        <v>852</v>
      </c>
      <c r="D52" s="17" t="s">
        <v>8</v>
      </c>
      <c r="E52" s="24">
        <v>800</v>
      </c>
      <c r="F52" s="23" t="s">
        <v>101</v>
      </c>
      <c r="G52" s="22"/>
      <c r="H52" s="17">
        <v>800</v>
      </c>
      <c r="I52" s="21">
        <v>50000</v>
      </c>
      <c r="J52" s="21">
        <v>3000</v>
      </c>
      <c r="K52" s="43">
        <f t="shared" si="0"/>
        <v>6</v>
      </c>
      <c r="L52" s="20">
        <v>10419</v>
      </c>
      <c r="M52" s="19"/>
      <c r="N52" s="2"/>
    </row>
    <row r="53" spans="1:14" ht="78.75" x14ac:dyDescent="0.2">
      <c r="A53" s="31" t="s">
        <v>5</v>
      </c>
      <c r="B53" s="50"/>
      <c r="C53" s="50"/>
      <c r="D53" s="50"/>
      <c r="E53" s="51"/>
      <c r="F53" s="30" t="s">
        <v>7</v>
      </c>
      <c r="G53" s="29" t="s">
        <v>6</v>
      </c>
      <c r="H53" s="28" t="s">
        <v>82</v>
      </c>
      <c r="I53" s="27">
        <v>272845</v>
      </c>
      <c r="J53" s="27">
        <f>J54</f>
        <v>271437.65999999997</v>
      </c>
      <c r="K53" s="43">
        <f t="shared" si="0"/>
        <v>99.484197987868555</v>
      </c>
      <c r="L53" s="26"/>
      <c r="M53" s="19"/>
      <c r="N53" s="2"/>
    </row>
    <row r="54" spans="1:14" ht="47.25" x14ac:dyDescent="0.2">
      <c r="A54" s="25" t="s">
        <v>5</v>
      </c>
      <c r="B54" s="17" t="s">
        <v>827</v>
      </c>
      <c r="C54" s="17" t="s">
        <v>852</v>
      </c>
      <c r="D54" s="17" t="s">
        <v>4</v>
      </c>
      <c r="E54" s="24">
        <v>600</v>
      </c>
      <c r="F54" s="23" t="s">
        <v>121</v>
      </c>
      <c r="G54" s="22"/>
      <c r="H54" s="17">
        <v>600</v>
      </c>
      <c r="I54" s="21">
        <v>272845</v>
      </c>
      <c r="J54" s="21">
        <v>271437.65999999997</v>
      </c>
      <c r="K54" s="43">
        <f t="shared" si="0"/>
        <v>99.484197987868555</v>
      </c>
      <c r="L54" s="20">
        <v>10305</v>
      </c>
      <c r="M54" s="19"/>
      <c r="N54" s="2"/>
    </row>
    <row r="55" spans="1:14" ht="47.25" x14ac:dyDescent="0.2">
      <c r="A55" s="31" t="s">
        <v>1</v>
      </c>
      <c r="B55" s="50"/>
      <c r="C55" s="50"/>
      <c r="D55" s="50"/>
      <c r="E55" s="51"/>
      <c r="F55" s="30" t="s">
        <v>3</v>
      </c>
      <c r="G55" s="29" t="s">
        <v>2</v>
      </c>
      <c r="H55" s="28" t="s">
        <v>82</v>
      </c>
      <c r="I55" s="27">
        <v>680270800</v>
      </c>
      <c r="J55" s="27">
        <f>J56</f>
        <v>680270800</v>
      </c>
      <c r="K55" s="43">
        <f t="shared" si="0"/>
        <v>100</v>
      </c>
      <c r="L55" s="26"/>
      <c r="M55" s="19"/>
      <c r="N55" s="2"/>
    </row>
    <row r="56" spans="1:14" ht="47.25" x14ac:dyDescent="0.2">
      <c r="A56" s="25" t="s">
        <v>1</v>
      </c>
      <c r="B56" s="17" t="s">
        <v>827</v>
      </c>
      <c r="C56" s="17" t="s">
        <v>852</v>
      </c>
      <c r="D56" s="17" t="s">
        <v>0</v>
      </c>
      <c r="E56" s="24">
        <v>600</v>
      </c>
      <c r="F56" s="23" t="s">
        <v>121</v>
      </c>
      <c r="G56" s="22"/>
      <c r="H56" s="17">
        <v>600</v>
      </c>
      <c r="I56" s="21">
        <v>680270800</v>
      </c>
      <c r="J56" s="21">
        <v>680270800</v>
      </c>
      <c r="K56" s="43">
        <f t="shared" si="0"/>
        <v>100</v>
      </c>
      <c r="L56" s="20">
        <v>10429</v>
      </c>
      <c r="M56" s="19"/>
      <c r="N56" s="2"/>
    </row>
    <row r="57" spans="1:14" ht="63" x14ac:dyDescent="0.2">
      <c r="A57" s="31" t="s">
        <v>853</v>
      </c>
      <c r="B57" s="50"/>
      <c r="C57" s="50"/>
      <c r="D57" s="50"/>
      <c r="E57" s="51"/>
      <c r="F57" s="30" t="s">
        <v>855</v>
      </c>
      <c r="G57" s="29" t="s">
        <v>854</v>
      </c>
      <c r="H57" s="28" t="s">
        <v>82</v>
      </c>
      <c r="I57" s="27">
        <v>8651459</v>
      </c>
      <c r="J57" s="27">
        <f>J58</f>
        <v>8943203</v>
      </c>
      <c r="K57" s="43">
        <f t="shared" si="0"/>
        <v>103.37219421602761</v>
      </c>
      <c r="L57" s="26"/>
      <c r="M57" s="19"/>
      <c r="N57" s="2"/>
    </row>
    <row r="58" spans="1:14" ht="47.25" x14ac:dyDescent="0.2">
      <c r="A58" s="25" t="s">
        <v>853</v>
      </c>
      <c r="B58" s="17" t="s">
        <v>827</v>
      </c>
      <c r="C58" s="17" t="s">
        <v>852</v>
      </c>
      <c r="D58" s="17" t="s">
        <v>851</v>
      </c>
      <c r="E58" s="24">
        <v>600</v>
      </c>
      <c r="F58" s="23" t="s">
        <v>121</v>
      </c>
      <c r="G58" s="22"/>
      <c r="H58" s="17">
        <v>600</v>
      </c>
      <c r="I58" s="21">
        <v>8651459</v>
      </c>
      <c r="J58" s="21">
        <v>8943203</v>
      </c>
      <c r="K58" s="43">
        <f t="shared" si="0"/>
        <v>103.37219421602761</v>
      </c>
      <c r="L58" s="20">
        <v>10344</v>
      </c>
      <c r="M58" s="19"/>
      <c r="N58" s="2"/>
    </row>
    <row r="59" spans="1:14" ht="47.25" x14ac:dyDescent="0.2">
      <c r="A59" s="31" t="s">
        <v>835</v>
      </c>
      <c r="B59" s="50"/>
      <c r="C59" s="50"/>
      <c r="D59" s="50"/>
      <c r="E59" s="51"/>
      <c r="F59" s="30" t="s">
        <v>850</v>
      </c>
      <c r="G59" s="29" t="s">
        <v>849</v>
      </c>
      <c r="H59" s="28" t="s">
        <v>82</v>
      </c>
      <c r="I59" s="27">
        <v>104480063.92</v>
      </c>
      <c r="J59" s="27">
        <f>J60+J63+J65+J67</f>
        <v>51064409.509999998</v>
      </c>
      <c r="K59" s="43">
        <f t="shared" si="0"/>
        <v>48.874787776833514</v>
      </c>
      <c r="L59" s="26"/>
      <c r="M59" s="19"/>
      <c r="N59" s="2"/>
    </row>
    <row r="60" spans="1:14" ht="63" x14ac:dyDescent="0.2">
      <c r="A60" s="31" t="s">
        <v>846</v>
      </c>
      <c r="B60" s="50"/>
      <c r="C60" s="50"/>
      <c r="D60" s="50"/>
      <c r="E60" s="51"/>
      <c r="F60" s="30" t="s">
        <v>848</v>
      </c>
      <c r="G60" s="29" t="s">
        <v>847</v>
      </c>
      <c r="H60" s="28" t="s">
        <v>82</v>
      </c>
      <c r="I60" s="27">
        <v>36523851.530000001</v>
      </c>
      <c r="J60" s="27">
        <f>J61+J62</f>
        <v>31085525.75</v>
      </c>
      <c r="K60" s="43">
        <f t="shared" si="0"/>
        <v>85.110207296913728</v>
      </c>
      <c r="L60" s="26"/>
      <c r="M60" s="19"/>
      <c r="N60" s="2"/>
    </row>
    <row r="61" spans="1:14" ht="47.25" x14ac:dyDescent="0.2">
      <c r="A61" s="25" t="s">
        <v>846</v>
      </c>
      <c r="B61" s="17" t="s">
        <v>827</v>
      </c>
      <c r="C61" s="17" t="s">
        <v>834</v>
      </c>
      <c r="D61" s="17" t="s">
        <v>845</v>
      </c>
      <c r="E61" s="24">
        <v>400</v>
      </c>
      <c r="F61" s="23" t="s">
        <v>110</v>
      </c>
      <c r="G61" s="22"/>
      <c r="H61" s="17">
        <v>400</v>
      </c>
      <c r="I61" s="21">
        <v>105346</v>
      </c>
      <c r="J61" s="21">
        <v>80346</v>
      </c>
      <c r="K61" s="43">
        <f t="shared" si="0"/>
        <v>76.268676551553924</v>
      </c>
      <c r="L61" s="20">
        <v>10100</v>
      </c>
      <c r="M61" s="19"/>
      <c r="N61" s="2"/>
    </row>
    <row r="62" spans="1:14" ht="47.25" x14ac:dyDescent="0.2">
      <c r="A62" s="25" t="s">
        <v>846</v>
      </c>
      <c r="B62" s="17" t="s">
        <v>827</v>
      </c>
      <c r="C62" s="17" t="s">
        <v>834</v>
      </c>
      <c r="D62" s="17" t="s">
        <v>845</v>
      </c>
      <c r="E62" s="24">
        <v>600</v>
      </c>
      <c r="F62" s="23" t="s">
        <v>121</v>
      </c>
      <c r="G62" s="22"/>
      <c r="H62" s="17">
        <v>600</v>
      </c>
      <c r="I62" s="21">
        <v>36418505.530000001</v>
      </c>
      <c r="J62" s="21">
        <v>31005179.75</v>
      </c>
      <c r="K62" s="43">
        <f t="shared" si="0"/>
        <v>85.135782753246872</v>
      </c>
      <c r="L62" s="20">
        <v>10100</v>
      </c>
      <c r="M62" s="19"/>
      <c r="N62" s="2"/>
    </row>
    <row r="63" spans="1:14" ht="63" x14ac:dyDescent="0.2">
      <c r="A63" s="31" t="s">
        <v>842</v>
      </c>
      <c r="B63" s="50"/>
      <c r="C63" s="50"/>
      <c r="D63" s="50"/>
      <c r="E63" s="51"/>
      <c r="F63" s="30" t="s">
        <v>844</v>
      </c>
      <c r="G63" s="29" t="s">
        <v>843</v>
      </c>
      <c r="H63" s="28" t="s">
        <v>82</v>
      </c>
      <c r="I63" s="27">
        <v>3101548.14</v>
      </c>
      <c r="J63" s="27">
        <f>J64</f>
        <v>3094906.85</v>
      </c>
      <c r="K63" s="43">
        <f t="shared" si="0"/>
        <v>99.785871774345566</v>
      </c>
      <c r="L63" s="26"/>
      <c r="M63" s="19"/>
      <c r="N63" s="2"/>
    </row>
    <row r="64" spans="1:14" ht="47.25" x14ac:dyDescent="0.2">
      <c r="A64" s="25" t="s">
        <v>842</v>
      </c>
      <c r="B64" s="17" t="s">
        <v>827</v>
      </c>
      <c r="C64" s="17" t="s">
        <v>834</v>
      </c>
      <c r="D64" s="17" t="s">
        <v>841</v>
      </c>
      <c r="E64" s="24">
        <v>600</v>
      </c>
      <c r="F64" s="23" t="s">
        <v>121</v>
      </c>
      <c r="G64" s="22"/>
      <c r="H64" s="17">
        <v>600</v>
      </c>
      <c r="I64" s="21">
        <v>3101548.14</v>
      </c>
      <c r="J64" s="21">
        <v>3094906.85</v>
      </c>
      <c r="K64" s="43">
        <f t="shared" si="0"/>
        <v>99.785871774345566</v>
      </c>
      <c r="L64" s="20">
        <v>10100</v>
      </c>
      <c r="M64" s="19"/>
      <c r="N64" s="2"/>
    </row>
    <row r="65" spans="1:14" ht="63" x14ac:dyDescent="0.2">
      <c r="A65" s="31" t="s">
        <v>839</v>
      </c>
      <c r="B65" s="50"/>
      <c r="C65" s="50"/>
      <c r="D65" s="50"/>
      <c r="E65" s="51"/>
      <c r="F65" s="30" t="s">
        <v>178</v>
      </c>
      <c r="G65" s="29" t="s">
        <v>840</v>
      </c>
      <c r="H65" s="28" t="s">
        <v>82</v>
      </c>
      <c r="I65" s="27">
        <v>28309074.25</v>
      </c>
      <c r="J65" s="27">
        <f>J66</f>
        <v>14861213.43</v>
      </c>
      <c r="K65" s="43">
        <f t="shared" si="0"/>
        <v>52.496288994685159</v>
      </c>
      <c r="L65" s="26"/>
      <c r="M65" s="19"/>
      <c r="N65" s="2"/>
    </row>
    <row r="66" spans="1:14" ht="47.25" x14ac:dyDescent="0.2">
      <c r="A66" s="25" t="s">
        <v>839</v>
      </c>
      <c r="B66" s="17" t="s">
        <v>827</v>
      </c>
      <c r="C66" s="17" t="s">
        <v>834</v>
      </c>
      <c r="D66" s="17" t="s">
        <v>838</v>
      </c>
      <c r="E66" s="24">
        <v>600</v>
      </c>
      <c r="F66" s="23" t="s">
        <v>121</v>
      </c>
      <c r="G66" s="22"/>
      <c r="H66" s="17">
        <v>600</v>
      </c>
      <c r="I66" s="21">
        <v>28309074.25</v>
      </c>
      <c r="J66" s="21">
        <v>14861213.43</v>
      </c>
      <c r="K66" s="43">
        <f t="shared" si="0"/>
        <v>52.496288994685159</v>
      </c>
      <c r="L66" s="20">
        <v>10363</v>
      </c>
      <c r="M66" s="19"/>
      <c r="N66" s="2"/>
    </row>
    <row r="67" spans="1:14" ht="63" x14ac:dyDescent="0.2">
      <c r="A67" s="31" t="s">
        <v>835</v>
      </c>
      <c r="B67" s="50"/>
      <c r="C67" s="50"/>
      <c r="D67" s="50"/>
      <c r="E67" s="51"/>
      <c r="F67" s="30" t="s">
        <v>837</v>
      </c>
      <c r="G67" s="29" t="s">
        <v>836</v>
      </c>
      <c r="H67" s="28" t="s">
        <v>82</v>
      </c>
      <c r="I67" s="27">
        <v>36545590</v>
      </c>
      <c r="J67" s="27">
        <f>J68</f>
        <v>2022763.48</v>
      </c>
      <c r="K67" s="43">
        <f t="shared" si="0"/>
        <v>5.53490443032935</v>
      </c>
      <c r="L67" s="26"/>
      <c r="M67" s="19"/>
      <c r="N67" s="2"/>
    </row>
    <row r="68" spans="1:14" ht="47.25" x14ac:dyDescent="0.2">
      <c r="A68" s="25" t="s">
        <v>835</v>
      </c>
      <c r="B68" s="17" t="s">
        <v>827</v>
      </c>
      <c r="C68" s="17" t="s">
        <v>834</v>
      </c>
      <c r="D68" s="17" t="s">
        <v>833</v>
      </c>
      <c r="E68" s="24">
        <v>400</v>
      </c>
      <c r="F68" s="23" t="s">
        <v>110</v>
      </c>
      <c r="G68" s="22"/>
      <c r="H68" s="17">
        <v>400</v>
      </c>
      <c r="I68" s="21">
        <v>36545590</v>
      </c>
      <c r="J68" s="21">
        <v>2022763.48</v>
      </c>
      <c r="K68" s="43">
        <f t="shared" si="0"/>
        <v>5.53490443032935</v>
      </c>
      <c r="L68" s="20">
        <v>10100</v>
      </c>
      <c r="M68" s="19"/>
      <c r="N68" s="2"/>
    </row>
    <row r="69" spans="1:14" ht="47.25" x14ac:dyDescent="0.2">
      <c r="A69" s="31" t="s">
        <v>828</v>
      </c>
      <c r="B69" s="50"/>
      <c r="C69" s="50"/>
      <c r="D69" s="50"/>
      <c r="E69" s="51"/>
      <c r="F69" s="30" t="s">
        <v>832</v>
      </c>
      <c r="G69" s="29" t="s">
        <v>831</v>
      </c>
      <c r="H69" s="28" t="s">
        <v>82</v>
      </c>
      <c r="I69" s="27">
        <v>732000</v>
      </c>
      <c r="J69" s="27">
        <f>J70</f>
        <v>732000</v>
      </c>
      <c r="K69" s="43">
        <f t="shared" si="0"/>
        <v>100</v>
      </c>
      <c r="L69" s="26"/>
      <c r="M69" s="19"/>
      <c r="N69" s="2"/>
    </row>
    <row r="70" spans="1:14" ht="63" x14ac:dyDescent="0.2">
      <c r="A70" s="31" t="s">
        <v>828</v>
      </c>
      <c r="B70" s="50"/>
      <c r="C70" s="50"/>
      <c r="D70" s="50"/>
      <c r="E70" s="51"/>
      <c r="F70" s="30" t="s">
        <v>830</v>
      </c>
      <c r="G70" s="29" t="s">
        <v>829</v>
      </c>
      <c r="H70" s="28" t="s">
        <v>82</v>
      </c>
      <c r="I70" s="27">
        <v>732000</v>
      </c>
      <c r="J70" s="27">
        <f>J71</f>
        <v>732000</v>
      </c>
      <c r="K70" s="43">
        <f t="shared" si="0"/>
        <v>100</v>
      </c>
      <c r="L70" s="26"/>
      <c r="M70" s="19"/>
      <c r="N70" s="2"/>
    </row>
    <row r="71" spans="1:14" ht="47.25" x14ac:dyDescent="0.2">
      <c r="A71" s="25" t="s">
        <v>828</v>
      </c>
      <c r="B71" s="17" t="s">
        <v>827</v>
      </c>
      <c r="C71" s="17" t="s">
        <v>826</v>
      </c>
      <c r="D71" s="17" t="s">
        <v>825</v>
      </c>
      <c r="E71" s="24">
        <v>600</v>
      </c>
      <c r="F71" s="23" t="s">
        <v>121</v>
      </c>
      <c r="G71" s="22"/>
      <c r="H71" s="17">
        <v>600</v>
      </c>
      <c r="I71" s="21">
        <v>732000</v>
      </c>
      <c r="J71" s="21">
        <v>732000</v>
      </c>
      <c r="K71" s="43">
        <f t="shared" si="0"/>
        <v>100</v>
      </c>
      <c r="L71" s="20">
        <v>10100</v>
      </c>
      <c r="M71" s="19"/>
      <c r="N71" s="2"/>
    </row>
    <row r="72" spans="1:14" ht="47.25" x14ac:dyDescent="0.2">
      <c r="A72" s="31" t="s">
        <v>785</v>
      </c>
      <c r="B72" s="50"/>
      <c r="C72" s="50"/>
      <c r="D72" s="50"/>
      <c r="E72" s="51"/>
      <c r="F72" s="30" t="s">
        <v>824</v>
      </c>
      <c r="G72" s="29" t="s">
        <v>823</v>
      </c>
      <c r="H72" s="28" t="s">
        <v>82</v>
      </c>
      <c r="I72" s="27">
        <v>13640890.26</v>
      </c>
      <c r="J72" s="27">
        <f>J73+J76+J81+J84</f>
        <v>13639812.92</v>
      </c>
      <c r="K72" s="43">
        <f t="shared" si="0"/>
        <v>99.992102128384104</v>
      </c>
      <c r="L72" s="26"/>
      <c r="M72" s="19"/>
      <c r="N72" s="2"/>
    </row>
    <row r="73" spans="1:14" ht="63" x14ac:dyDescent="0.2">
      <c r="A73" s="31" t="s">
        <v>818</v>
      </c>
      <c r="B73" s="50"/>
      <c r="C73" s="50"/>
      <c r="D73" s="50"/>
      <c r="E73" s="51"/>
      <c r="F73" s="30" t="s">
        <v>822</v>
      </c>
      <c r="G73" s="29" t="s">
        <v>821</v>
      </c>
      <c r="H73" s="28" t="s">
        <v>82</v>
      </c>
      <c r="I73" s="27">
        <v>300000</v>
      </c>
      <c r="J73" s="27">
        <f>J74</f>
        <v>299833.23</v>
      </c>
      <c r="K73" s="43">
        <f t="shared" si="0"/>
        <v>99.944409999999991</v>
      </c>
      <c r="L73" s="26"/>
      <c r="M73" s="19"/>
      <c r="N73" s="2"/>
    </row>
    <row r="74" spans="1:14" ht="47.25" x14ac:dyDescent="0.2">
      <c r="A74" s="31" t="s">
        <v>818</v>
      </c>
      <c r="B74" s="50"/>
      <c r="C74" s="50"/>
      <c r="D74" s="50"/>
      <c r="E74" s="51"/>
      <c r="F74" s="30" t="s">
        <v>820</v>
      </c>
      <c r="G74" s="29" t="s">
        <v>819</v>
      </c>
      <c r="H74" s="28" t="s">
        <v>82</v>
      </c>
      <c r="I74" s="27">
        <v>300000</v>
      </c>
      <c r="J74" s="27">
        <f>J75</f>
        <v>299833.23</v>
      </c>
      <c r="K74" s="43">
        <f t="shared" ref="K74:K137" si="1">J74/I74*100</f>
        <v>99.944409999999991</v>
      </c>
      <c r="L74" s="26"/>
      <c r="M74" s="19"/>
      <c r="N74" s="2"/>
    </row>
    <row r="75" spans="1:14" ht="31.5" x14ac:dyDescent="0.2">
      <c r="A75" s="25" t="s">
        <v>818</v>
      </c>
      <c r="B75" s="17" t="s">
        <v>784</v>
      </c>
      <c r="C75" s="17" t="s">
        <v>817</v>
      </c>
      <c r="D75" s="17" t="s">
        <v>816</v>
      </c>
      <c r="E75" s="24">
        <v>200</v>
      </c>
      <c r="F75" s="23" t="s">
        <v>84</v>
      </c>
      <c r="G75" s="22"/>
      <c r="H75" s="17">
        <v>200</v>
      </c>
      <c r="I75" s="21">
        <v>300000</v>
      </c>
      <c r="J75" s="21">
        <v>299833.23</v>
      </c>
      <c r="K75" s="43">
        <f t="shared" si="1"/>
        <v>99.944409999999991</v>
      </c>
      <c r="L75" s="20">
        <v>10100</v>
      </c>
      <c r="M75" s="19"/>
      <c r="N75" s="2"/>
    </row>
    <row r="76" spans="1:14" ht="63" x14ac:dyDescent="0.2">
      <c r="A76" s="31" t="s">
        <v>807</v>
      </c>
      <c r="B76" s="50"/>
      <c r="C76" s="50"/>
      <c r="D76" s="50"/>
      <c r="E76" s="51"/>
      <c r="F76" s="30" t="s">
        <v>815</v>
      </c>
      <c r="G76" s="29" t="s">
        <v>814</v>
      </c>
      <c r="H76" s="28" t="s">
        <v>82</v>
      </c>
      <c r="I76" s="27">
        <v>4240730</v>
      </c>
      <c r="J76" s="27">
        <f>J77+J79</f>
        <v>4240854.08</v>
      </c>
      <c r="K76" s="43">
        <f t="shared" si="1"/>
        <v>100.00292591134074</v>
      </c>
      <c r="L76" s="26"/>
      <c r="M76" s="19"/>
      <c r="N76" s="2"/>
    </row>
    <row r="77" spans="1:14" ht="47.25" x14ac:dyDescent="0.2">
      <c r="A77" s="31" t="s">
        <v>811</v>
      </c>
      <c r="B77" s="50"/>
      <c r="C77" s="50"/>
      <c r="D77" s="50"/>
      <c r="E77" s="51"/>
      <c r="F77" s="30" t="s">
        <v>813</v>
      </c>
      <c r="G77" s="29" t="s">
        <v>812</v>
      </c>
      <c r="H77" s="28" t="s">
        <v>82</v>
      </c>
      <c r="I77" s="27">
        <v>2020730</v>
      </c>
      <c r="J77" s="27">
        <f>J78</f>
        <v>2020427.28</v>
      </c>
      <c r="K77" s="43">
        <f t="shared" si="1"/>
        <v>99.985019275212423</v>
      </c>
      <c r="L77" s="26"/>
      <c r="M77" s="19"/>
      <c r="N77" s="2"/>
    </row>
    <row r="78" spans="1:14" ht="31.5" x14ac:dyDescent="0.2">
      <c r="A78" s="25" t="s">
        <v>811</v>
      </c>
      <c r="B78" s="17" t="s">
        <v>784</v>
      </c>
      <c r="C78" s="17" t="s">
        <v>806</v>
      </c>
      <c r="D78" s="17" t="s">
        <v>810</v>
      </c>
      <c r="E78" s="24">
        <v>300</v>
      </c>
      <c r="F78" s="23" t="s">
        <v>96</v>
      </c>
      <c r="G78" s="22"/>
      <c r="H78" s="17">
        <v>300</v>
      </c>
      <c r="I78" s="21">
        <v>2020730</v>
      </c>
      <c r="J78" s="21">
        <v>2020427.28</v>
      </c>
      <c r="K78" s="43">
        <f t="shared" si="1"/>
        <v>99.985019275212423</v>
      </c>
      <c r="L78" s="20">
        <v>10100</v>
      </c>
      <c r="M78" s="19"/>
      <c r="N78" s="2"/>
    </row>
    <row r="79" spans="1:14" ht="94.5" x14ac:dyDescent="0.2">
      <c r="A79" s="31" t="s">
        <v>807</v>
      </c>
      <c r="B79" s="50"/>
      <c r="C79" s="50"/>
      <c r="D79" s="50"/>
      <c r="E79" s="51"/>
      <c r="F79" s="30" t="s">
        <v>809</v>
      </c>
      <c r="G79" s="29" t="s">
        <v>808</v>
      </c>
      <c r="H79" s="28" t="s">
        <v>82</v>
      </c>
      <c r="I79" s="27">
        <v>2220000</v>
      </c>
      <c r="J79" s="27">
        <f>J80</f>
        <v>2220426.7999999998</v>
      </c>
      <c r="K79" s="43">
        <f t="shared" si="1"/>
        <v>100.01922522522521</v>
      </c>
      <c r="L79" s="26"/>
      <c r="M79" s="19"/>
      <c r="N79" s="2"/>
    </row>
    <row r="80" spans="1:14" ht="31.5" x14ac:dyDescent="0.2">
      <c r="A80" s="25" t="s">
        <v>807</v>
      </c>
      <c r="B80" s="17" t="s">
        <v>784</v>
      </c>
      <c r="C80" s="17" t="s">
        <v>806</v>
      </c>
      <c r="D80" s="17" t="s">
        <v>805</v>
      </c>
      <c r="E80" s="24">
        <v>300</v>
      </c>
      <c r="F80" s="23" t="s">
        <v>96</v>
      </c>
      <c r="G80" s="22"/>
      <c r="H80" s="17">
        <v>300</v>
      </c>
      <c r="I80" s="21">
        <v>2220000</v>
      </c>
      <c r="J80" s="21">
        <v>2220426.7999999998</v>
      </c>
      <c r="K80" s="43">
        <f t="shared" si="1"/>
        <v>100.01922522522521</v>
      </c>
      <c r="L80" s="20">
        <v>10313</v>
      </c>
      <c r="M80" s="19"/>
      <c r="N80" s="2"/>
    </row>
    <row r="81" spans="1:14" ht="47.25" x14ac:dyDescent="0.2">
      <c r="A81" s="31" t="s">
        <v>800</v>
      </c>
      <c r="B81" s="50"/>
      <c r="C81" s="50"/>
      <c r="D81" s="50"/>
      <c r="E81" s="51"/>
      <c r="F81" s="30" t="s">
        <v>804</v>
      </c>
      <c r="G81" s="29" t="s">
        <v>803</v>
      </c>
      <c r="H81" s="28" t="s">
        <v>82</v>
      </c>
      <c r="I81" s="27">
        <v>4700359</v>
      </c>
      <c r="J81" s="27">
        <f>J82</f>
        <v>4699324.3499999996</v>
      </c>
      <c r="K81" s="43">
        <f t="shared" si="1"/>
        <v>99.977987851566212</v>
      </c>
      <c r="L81" s="26"/>
      <c r="M81" s="19"/>
      <c r="N81" s="2"/>
    </row>
    <row r="82" spans="1:14" ht="31.5" x14ac:dyDescent="0.2">
      <c r="A82" s="31" t="s">
        <v>800</v>
      </c>
      <c r="B82" s="50"/>
      <c r="C82" s="50"/>
      <c r="D82" s="50"/>
      <c r="E82" s="51"/>
      <c r="F82" s="30" t="s">
        <v>802</v>
      </c>
      <c r="G82" s="29" t="s">
        <v>801</v>
      </c>
      <c r="H82" s="28" t="s">
        <v>82</v>
      </c>
      <c r="I82" s="27">
        <v>4700359</v>
      </c>
      <c r="J82" s="27">
        <f>J83</f>
        <v>4699324.3499999996</v>
      </c>
      <c r="K82" s="43">
        <f t="shared" si="1"/>
        <v>99.977987851566212</v>
      </c>
      <c r="L82" s="26"/>
      <c r="M82" s="19"/>
      <c r="N82" s="2"/>
    </row>
    <row r="83" spans="1:14" ht="31.5" x14ac:dyDescent="0.2">
      <c r="A83" s="25" t="s">
        <v>800</v>
      </c>
      <c r="B83" s="17" t="s">
        <v>784</v>
      </c>
      <c r="C83" s="17" t="s">
        <v>799</v>
      </c>
      <c r="D83" s="17" t="s">
        <v>798</v>
      </c>
      <c r="E83" s="24">
        <v>300</v>
      </c>
      <c r="F83" s="23" t="s">
        <v>96</v>
      </c>
      <c r="G83" s="22"/>
      <c r="H83" s="17">
        <v>300</v>
      </c>
      <c r="I83" s="21">
        <v>4700359</v>
      </c>
      <c r="J83" s="21">
        <v>4699324.3499999996</v>
      </c>
      <c r="K83" s="43">
        <f t="shared" si="1"/>
        <v>99.977987851566212</v>
      </c>
      <c r="L83" s="20">
        <v>30101</v>
      </c>
      <c r="M83" s="19"/>
      <c r="N83" s="2"/>
    </row>
    <row r="84" spans="1:14" ht="47.25" x14ac:dyDescent="0.2">
      <c r="A84" s="31" t="s">
        <v>785</v>
      </c>
      <c r="B84" s="50"/>
      <c r="C84" s="50"/>
      <c r="D84" s="50"/>
      <c r="E84" s="51"/>
      <c r="F84" s="30" t="s">
        <v>797</v>
      </c>
      <c r="G84" s="29" t="s">
        <v>796</v>
      </c>
      <c r="H84" s="28" t="s">
        <v>82</v>
      </c>
      <c r="I84" s="27">
        <v>4399801.26</v>
      </c>
      <c r="J84" s="27">
        <f>J85+J87+J89</f>
        <v>4399801.26</v>
      </c>
      <c r="K84" s="43">
        <f t="shared" si="1"/>
        <v>100</v>
      </c>
      <c r="L84" s="26"/>
      <c r="M84" s="19"/>
      <c r="N84" s="2"/>
    </row>
    <row r="85" spans="1:14" ht="63" x14ac:dyDescent="0.2">
      <c r="A85" s="31" t="s">
        <v>793</v>
      </c>
      <c r="B85" s="50"/>
      <c r="C85" s="50"/>
      <c r="D85" s="50"/>
      <c r="E85" s="51"/>
      <c r="F85" s="30" t="s">
        <v>795</v>
      </c>
      <c r="G85" s="29" t="s">
        <v>794</v>
      </c>
      <c r="H85" s="28" t="s">
        <v>82</v>
      </c>
      <c r="I85" s="27">
        <v>1571700</v>
      </c>
      <c r="J85" s="27">
        <f>J86</f>
        <v>1571700</v>
      </c>
      <c r="K85" s="43">
        <f t="shared" si="1"/>
        <v>100</v>
      </c>
      <c r="L85" s="26"/>
      <c r="M85" s="19"/>
      <c r="N85" s="2"/>
    </row>
    <row r="86" spans="1:14" ht="47.25" x14ac:dyDescent="0.2">
      <c r="A86" s="25" t="s">
        <v>793</v>
      </c>
      <c r="B86" s="17" t="s">
        <v>784</v>
      </c>
      <c r="C86" s="17" t="s">
        <v>783</v>
      </c>
      <c r="D86" s="17" t="s">
        <v>792</v>
      </c>
      <c r="E86" s="24">
        <v>400</v>
      </c>
      <c r="F86" s="23" t="s">
        <v>110</v>
      </c>
      <c r="G86" s="22"/>
      <c r="H86" s="17">
        <v>400</v>
      </c>
      <c r="I86" s="21">
        <v>1571700</v>
      </c>
      <c r="J86" s="21">
        <v>1571700</v>
      </c>
      <c r="K86" s="43">
        <f t="shared" si="1"/>
        <v>100</v>
      </c>
      <c r="L86" s="20">
        <v>10100</v>
      </c>
      <c r="M86" s="19"/>
      <c r="N86" s="2"/>
    </row>
    <row r="87" spans="1:14" ht="31.5" x14ac:dyDescent="0.2">
      <c r="A87" s="31" t="s">
        <v>789</v>
      </c>
      <c r="B87" s="50"/>
      <c r="C87" s="50"/>
      <c r="D87" s="50"/>
      <c r="E87" s="51"/>
      <c r="F87" s="30" t="s">
        <v>791</v>
      </c>
      <c r="G87" s="29" t="s">
        <v>790</v>
      </c>
      <c r="H87" s="28" t="s">
        <v>82</v>
      </c>
      <c r="I87" s="27">
        <v>160000</v>
      </c>
      <c r="J87" s="27">
        <f>J88</f>
        <v>160000</v>
      </c>
      <c r="K87" s="43">
        <f t="shared" si="1"/>
        <v>100</v>
      </c>
      <c r="L87" s="26"/>
      <c r="M87" s="19"/>
      <c r="N87" s="2"/>
    </row>
    <row r="88" spans="1:14" ht="47.25" x14ac:dyDescent="0.2">
      <c r="A88" s="25" t="s">
        <v>789</v>
      </c>
      <c r="B88" s="17" t="s">
        <v>784</v>
      </c>
      <c r="C88" s="17" t="s">
        <v>783</v>
      </c>
      <c r="D88" s="17" t="s">
        <v>788</v>
      </c>
      <c r="E88" s="24">
        <v>600</v>
      </c>
      <c r="F88" s="23" t="s">
        <v>121</v>
      </c>
      <c r="G88" s="22"/>
      <c r="H88" s="17">
        <v>600</v>
      </c>
      <c r="I88" s="21">
        <v>160000</v>
      </c>
      <c r="J88" s="21">
        <v>160000</v>
      </c>
      <c r="K88" s="43">
        <f t="shared" si="1"/>
        <v>100</v>
      </c>
      <c r="L88" s="20">
        <v>10100</v>
      </c>
      <c r="M88" s="19"/>
      <c r="N88" s="2"/>
    </row>
    <row r="89" spans="1:14" ht="94.5" x14ac:dyDescent="0.2">
      <c r="A89" s="31" t="s">
        <v>785</v>
      </c>
      <c r="B89" s="50"/>
      <c r="C89" s="50"/>
      <c r="D89" s="50"/>
      <c r="E89" s="51"/>
      <c r="F89" s="30" t="s">
        <v>787</v>
      </c>
      <c r="G89" s="29" t="s">
        <v>786</v>
      </c>
      <c r="H89" s="28" t="s">
        <v>82</v>
      </c>
      <c r="I89" s="27">
        <v>2668101.2599999998</v>
      </c>
      <c r="J89" s="27">
        <f>J90</f>
        <v>2668101.2599999998</v>
      </c>
      <c r="K89" s="43">
        <f t="shared" si="1"/>
        <v>100</v>
      </c>
      <c r="L89" s="26"/>
      <c r="M89" s="19"/>
      <c r="N89" s="2"/>
    </row>
    <row r="90" spans="1:14" ht="47.25" x14ac:dyDescent="0.2">
      <c r="A90" s="25" t="s">
        <v>785</v>
      </c>
      <c r="B90" s="17" t="s">
        <v>784</v>
      </c>
      <c r="C90" s="17" t="s">
        <v>783</v>
      </c>
      <c r="D90" s="17" t="s">
        <v>782</v>
      </c>
      <c r="E90" s="24">
        <v>400</v>
      </c>
      <c r="F90" s="23" t="s">
        <v>110</v>
      </c>
      <c r="G90" s="22"/>
      <c r="H90" s="17">
        <v>400</v>
      </c>
      <c r="I90" s="21">
        <v>2668101.2599999998</v>
      </c>
      <c r="J90" s="21">
        <v>2668101.2599999998</v>
      </c>
      <c r="K90" s="43">
        <f t="shared" si="1"/>
        <v>100</v>
      </c>
      <c r="L90" s="20">
        <v>10100</v>
      </c>
      <c r="M90" s="19"/>
      <c r="N90" s="2"/>
    </row>
    <row r="91" spans="1:14" ht="47.25" x14ac:dyDescent="0.2">
      <c r="A91" s="31" t="s">
        <v>775</v>
      </c>
      <c r="B91" s="50"/>
      <c r="C91" s="50"/>
      <c r="D91" s="50"/>
      <c r="E91" s="51"/>
      <c r="F91" s="30" t="s">
        <v>781</v>
      </c>
      <c r="G91" s="29" t="s">
        <v>780</v>
      </c>
      <c r="H91" s="28" t="s">
        <v>82</v>
      </c>
      <c r="I91" s="27">
        <v>295000</v>
      </c>
      <c r="J91" s="27">
        <f>J92</f>
        <v>294499</v>
      </c>
      <c r="K91" s="43">
        <f t="shared" si="1"/>
        <v>99.830169491525425</v>
      </c>
      <c r="L91" s="26"/>
      <c r="M91" s="19"/>
      <c r="N91" s="2"/>
    </row>
    <row r="92" spans="1:14" ht="47.25" x14ac:dyDescent="0.2">
      <c r="A92" s="31" t="s">
        <v>775</v>
      </c>
      <c r="B92" s="50"/>
      <c r="C92" s="50"/>
      <c r="D92" s="50"/>
      <c r="E92" s="51"/>
      <c r="F92" s="30" t="s">
        <v>779</v>
      </c>
      <c r="G92" s="29" t="s">
        <v>778</v>
      </c>
      <c r="H92" s="28" t="s">
        <v>82</v>
      </c>
      <c r="I92" s="27">
        <v>295000</v>
      </c>
      <c r="J92" s="27">
        <f>J93</f>
        <v>294499</v>
      </c>
      <c r="K92" s="43">
        <f t="shared" si="1"/>
        <v>99.830169491525425</v>
      </c>
      <c r="L92" s="26"/>
      <c r="M92" s="19"/>
      <c r="N92" s="2"/>
    </row>
    <row r="93" spans="1:14" ht="31.5" x14ac:dyDescent="0.2">
      <c r="A93" s="31" t="s">
        <v>775</v>
      </c>
      <c r="B93" s="50"/>
      <c r="C93" s="50"/>
      <c r="D93" s="50"/>
      <c r="E93" s="51"/>
      <c r="F93" s="30" t="s">
        <v>777</v>
      </c>
      <c r="G93" s="29" t="s">
        <v>776</v>
      </c>
      <c r="H93" s="28" t="s">
        <v>82</v>
      </c>
      <c r="I93" s="27">
        <v>295000</v>
      </c>
      <c r="J93" s="27">
        <f>J94</f>
        <v>294499</v>
      </c>
      <c r="K93" s="43">
        <f t="shared" si="1"/>
        <v>99.830169491525425</v>
      </c>
      <c r="L93" s="26"/>
      <c r="M93" s="19"/>
      <c r="N93" s="2"/>
    </row>
    <row r="94" spans="1:14" ht="31.5" x14ac:dyDescent="0.2">
      <c r="A94" s="25" t="s">
        <v>775</v>
      </c>
      <c r="B94" s="17" t="s">
        <v>774</v>
      </c>
      <c r="C94" s="17" t="s">
        <v>773</v>
      </c>
      <c r="D94" s="17" t="s">
        <v>772</v>
      </c>
      <c r="E94" s="24">
        <v>200</v>
      </c>
      <c r="F94" s="23" t="s">
        <v>84</v>
      </c>
      <c r="G94" s="22"/>
      <c r="H94" s="17">
        <v>200</v>
      </c>
      <c r="I94" s="21">
        <v>295000</v>
      </c>
      <c r="J94" s="21">
        <v>294499</v>
      </c>
      <c r="K94" s="43">
        <f t="shared" si="1"/>
        <v>99.830169491525425</v>
      </c>
      <c r="L94" s="20">
        <v>10100</v>
      </c>
      <c r="M94" s="19"/>
      <c r="N94" s="2"/>
    </row>
    <row r="95" spans="1:14" ht="31.5" x14ac:dyDescent="0.2">
      <c r="A95" s="31" t="s">
        <v>743</v>
      </c>
      <c r="B95" s="50"/>
      <c r="C95" s="50"/>
      <c r="D95" s="50"/>
      <c r="E95" s="51"/>
      <c r="F95" s="30" t="s">
        <v>771</v>
      </c>
      <c r="G95" s="29" t="s">
        <v>770</v>
      </c>
      <c r="H95" s="28" t="s">
        <v>82</v>
      </c>
      <c r="I95" s="27">
        <v>6122862.9299999997</v>
      </c>
      <c r="J95" s="27">
        <f>J96+J109</f>
        <v>6122862.9299999997</v>
      </c>
      <c r="K95" s="43">
        <f t="shared" si="1"/>
        <v>100</v>
      </c>
      <c r="L95" s="26"/>
      <c r="M95" s="19"/>
      <c r="N95" s="2"/>
    </row>
    <row r="96" spans="1:14" ht="78.75" x14ac:dyDescent="0.2">
      <c r="A96" s="31" t="s">
        <v>750</v>
      </c>
      <c r="B96" s="50"/>
      <c r="C96" s="50"/>
      <c r="D96" s="50"/>
      <c r="E96" s="51"/>
      <c r="F96" s="30" t="s">
        <v>769</v>
      </c>
      <c r="G96" s="29" t="s">
        <v>768</v>
      </c>
      <c r="H96" s="28" t="s">
        <v>82</v>
      </c>
      <c r="I96" s="27">
        <v>2922862.93</v>
      </c>
      <c r="J96" s="27">
        <f>J97+J100+J103+J105+J107</f>
        <v>2922862.93</v>
      </c>
      <c r="K96" s="43">
        <f t="shared" si="1"/>
        <v>100</v>
      </c>
      <c r="L96" s="26"/>
      <c r="M96" s="19"/>
      <c r="N96" s="2"/>
    </row>
    <row r="97" spans="1:14" ht="31.5" x14ac:dyDescent="0.2">
      <c r="A97" s="31" t="s">
        <v>766</v>
      </c>
      <c r="B97" s="50"/>
      <c r="C97" s="50"/>
      <c r="D97" s="50"/>
      <c r="E97" s="51"/>
      <c r="F97" s="30" t="s">
        <v>313</v>
      </c>
      <c r="G97" s="29" t="s">
        <v>767</v>
      </c>
      <c r="H97" s="28" t="s">
        <v>82</v>
      </c>
      <c r="I97" s="27">
        <v>304380</v>
      </c>
      <c r="J97" s="27">
        <f>J98+J99</f>
        <v>304380</v>
      </c>
      <c r="K97" s="43">
        <f t="shared" si="1"/>
        <v>100</v>
      </c>
      <c r="L97" s="26"/>
      <c r="M97" s="19"/>
      <c r="N97" s="2"/>
    </row>
    <row r="98" spans="1:14" ht="78.75" x14ac:dyDescent="0.2">
      <c r="A98" s="25" t="s">
        <v>766</v>
      </c>
      <c r="B98" s="17" t="s">
        <v>742</v>
      </c>
      <c r="C98" s="17" t="s">
        <v>749</v>
      </c>
      <c r="D98" s="17" t="s">
        <v>765</v>
      </c>
      <c r="E98" s="24">
        <v>100</v>
      </c>
      <c r="F98" s="23" t="s">
        <v>89</v>
      </c>
      <c r="G98" s="22"/>
      <c r="H98" s="17">
        <v>100</v>
      </c>
      <c r="I98" s="21">
        <v>285480</v>
      </c>
      <c r="J98" s="21">
        <v>285480</v>
      </c>
      <c r="K98" s="43">
        <f t="shared" si="1"/>
        <v>100</v>
      </c>
      <c r="L98" s="20">
        <v>10100</v>
      </c>
      <c r="M98" s="19"/>
      <c r="N98" s="2"/>
    </row>
    <row r="99" spans="1:14" ht="31.5" x14ac:dyDescent="0.2">
      <c r="A99" s="25" t="s">
        <v>766</v>
      </c>
      <c r="B99" s="17" t="s">
        <v>742</v>
      </c>
      <c r="C99" s="17" t="s">
        <v>749</v>
      </c>
      <c r="D99" s="17" t="s">
        <v>765</v>
      </c>
      <c r="E99" s="24">
        <v>200</v>
      </c>
      <c r="F99" s="23" t="s">
        <v>84</v>
      </c>
      <c r="G99" s="22"/>
      <c r="H99" s="17">
        <v>200</v>
      </c>
      <c r="I99" s="21">
        <v>18900</v>
      </c>
      <c r="J99" s="21">
        <v>18900</v>
      </c>
      <c r="K99" s="43">
        <f t="shared" si="1"/>
        <v>100</v>
      </c>
      <c r="L99" s="20">
        <v>10100</v>
      </c>
      <c r="M99" s="19"/>
      <c r="N99" s="2"/>
    </row>
    <row r="100" spans="1:14" ht="47.25" x14ac:dyDescent="0.2">
      <c r="A100" s="31" t="s">
        <v>762</v>
      </c>
      <c r="B100" s="50"/>
      <c r="C100" s="50"/>
      <c r="D100" s="50"/>
      <c r="E100" s="51"/>
      <c r="F100" s="30" t="s">
        <v>764</v>
      </c>
      <c r="G100" s="29" t="s">
        <v>763</v>
      </c>
      <c r="H100" s="28" t="s">
        <v>82</v>
      </c>
      <c r="I100" s="27">
        <v>1121149.3</v>
      </c>
      <c r="J100" s="27">
        <f>J101+J102</f>
        <v>1121149.3</v>
      </c>
      <c r="K100" s="43">
        <f t="shared" si="1"/>
        <v>100</v>
      </c>
      <c r="L100" s="26"/>
      <c r="M100" s="19"/>
      <c r="N100" s="2"/>
    </row>
    <row r="101" spans="1:14" ht="31.5" x14ac:dyDescent="0.2">
      <c r="A101" s="25" t="s">
        <v>762</v>
      </c>
      <c r="B101" s="17" t="s">
        <v>742</v>
      </c>
      <c r="C101" s="17" t="s">
        <v>749</v>
      </c>
      <c r="D101" s="17" t="s">
        <v>761</v>
      </c>
      <c r="E101" s="24">
        <v>200</v>
      </c>
      <c r="F101" s="23" t="s">
        <v>84</v>
      </c>
      <c r="G101" s="22"/>
      <c r="H101" s="17">
        <v>200</v>
      </c>
      <c r="I101" s="21">
        <v>14249.3</v>
      </c>
      <c r="J101" s="21">
        <v>14249.3</v>
      </c>
      <c r="K101" s="43">
        <f t="shared" si="1"/>
        <v>100</v>
      </c>
      <c r="L101" s="20">
        <v>10100</v>
      </c>
      <c r="M101" s="19"/>
      <c r="N101" s="2"/>
    </row>
    <row r="102" spans="1:14" ht="31.5" x14ac:dyDescent="0.2">
      <c r="A102" s="25" t="s">
        <v>762</v>
      </c>
      <c r="B102" s="17" t="s">
        <v>742</v>
      </c>
      <c r="C102" s="17" t="s">
        <v>749</v>
      </c>
      <c r="D102" s="17" t="s">
        <v>761</v>
      </c>
      <c r="E102" s="24">
        <v>300</v>
      </c>
      <c r="F102" s="23" t="s">
        <v>96</v>
      </c>
      <c r="G102" s="22"/>
      <c r="H102" s="17">
        <v>300</v>
      </c>
      <c r="I102" s="21">
        <v>1106900</v>
      </c>
      <c r="J102" s="21">
        <v>1106900</v>
      </c>
      <c r="K102" s="43">
        <f t="shared" si="1"/>
        <v>100</v>
      </c>
      <c r="L102" s="20">
        <v>10100</v>
      </c>
      <c r="M102" s="19"/>
      <c r="N102" s="2"/>
    </row>
    <row r="103" spans="1:14" ht="78.75" x14ac:dyDescent="0.2">
      <c r="A103" s="31" t="s">
        <v>758</v>
      </c>
      <c r="B103" s="50"/>
      <c r="C103" s="50"/>
      <c r="D103" s="50"/>
      <c r="E103" s="51"/>
      <c r="F103" s="30" t="s">
        <v>760</v>
      </c>
      <c r="G103" s="29" t="s">
        <v>759</v>
      </c>
      <c r="H103" s="28" t="s">
        <v>82</v>
      </c>
      <c r="I103" s="27">
        <v>502900</v>
      </c>
      <c r="J103" s="27">
        <f>J104</f>
        <v>502900</v>
      </c>
      <c r="K103" s="43">
        <f t="shared" si="1"/>
        <v>100</v>
      </c>
      <c r="L103" s="26"/>
      <c r="M103" s="19"/>
      <c r="N103" s="2"/>
    </row>
    <row r="104" spans="1:14" ht="31.5" x14ac:dyDescent="0.2">
      <c r="A104" s="25" t="s">
        <v>758</v>
      </c>
      <c r="B104" s="17" t="s">
        <v>742</v>
      </c>
      <c r="C104" s="17" t="s">
        <v>749</v>
      </c>
      <c r="D104" s="17" t="s">
        <v>757</v>
      </c>
      <c r="E104" s="24">
        <v>800</v>
      </c>
      <c r="F104" s="23" t="s">
        <v>101</v>
      </c>
      <c r="G104" s="22"/>
      <c r="H104" s="17">
        <v>800</v>
      </c>
      <c r="I104" s="21">
        <v>502900</v>
      </c>
      <c r="J104" s="21">
        <v>502900</v>
      </c>
      <c r="K104" s="43">
        <f t="shared" si="1"/>
        <v>100</v>
      </c>
      <c r="L104" s="20">
        <v>10100</v>
      </c>
      <c r="M104" s="19"/>
      <c r="N104" s="2"/>
    </row>
    <row r="105" spans="1:14" ht="47.25" x14ac:dyDescent="0.2">
      <c r="A105" s="31" t="s">
        <v>754</v>
      </c>
      <c r="B105" s="50"/>
      <c r="C105" s="50"/>
      <c r="D105" s="50"/>
      <c r="E105" s="51"/>
      <c r="F105" s="30" t="s">
        <v>756</v>
      </c>
      <c r="G105" s="29" t="s">
        <v>755</v>
      </c>
      <c r="H105" s="28" t="s">
        <v>82</v>
      </c>
      <c r="I105" s="27">
        <v>387779.63</v>
      </c>
      <c r="J105" s="27">
        <f>J106</f>
        <v>387779.63</v>
      </c>
      <c r="K105" s="43">
        <f t="shared" si="1"/>
        <v>100</v>
      </c>
      <c r="L105" s="26"/>
      <c r="M105" s="19"/>
      <c r="N105" s="2"/>
    </row>
    <row r="106" spans="1:14" ht="47.25" x14ac:dyDescent="0.2">
      <c r="A106" s="25" t="s">
        <v>754</v>
      </c>
      <c r="B106" s="17" t="s">
        <v>742</v>
      </c>
      <c r="C106" s="17" t="s">
        <v>749</v>
      </c>
      <c r="D106" s="17" t="s">
        <v>753</v>
      </c>
      <c r="E106" s="24">
        <v>600</v>
      </c>
      <c r="F106" s="23" t="s">
        <v>121</v>
      </c>
      <c r="G106" s="22"/>
      <c r="H106" s="17">
        <v>600</v>
      </c>
      <c r="I106" s="21">
        <v>387779.63</v>
      </c>
      <c r="J106" s="21">
        <v>387779.63</v>
      </c>
      <c r="K106" s="43">
        <f t="shared" si="1"/>
        <v>100</v>
      </c>
      <c r="L106" s="20">
        <v>10100</v>
      </c>
      <c r="M106" s="19"/>
      <c r="N106" s="2"/>
    </row>
    <row r="107" spans="1:14" ht="78.75" x14ac:dyDescent="0.2">
      <c r="A107" s="31" t="s">
        <v>750</v>
      </c>
      <c r="B107" s="50"/>
      <c r="C107" s="50"/>
      <c r="D107" s="50"/>
      <c r="E107" s="51"/>
      <c r="F107" s="30" t="s">
        <v>752</v>
      </c>
      <c r="G107" s="29" t="s">
        <v>751</v>
      </c>
      <c r="H107" s="28" t="s">
        <v>82</v>
      </c>
      <c r="I107" s="27">
        <v>606654</v>
      </c>
      <c r="J107" s="27">
        <f>J108</f>
        <v>606654</v>
      </c>
      <c r="K107" s="43">
        <f t="shared" si="1"/>
        <v>100</v>
      </c>
      <c r="L107" s="26"/>
      <c r="M107" s="19"/>
      <c r="N107" s="2"/>
    </row>
    <row r="108" spans="1:14" ht="47.25" x14ac:dyDescent="0.2">
      <c r="A108" s="25" t="s">
        <v>750</v>
      </c>
      <c r="B108" s="17" t="s">
        <v>742</v>
      </c>
      <c r="C108" s="17" t="s">
        <v>749</v>
      </c>
      <c r="D108" s="17" t="s">
        <v>748</v>
      </c>
      <c r="E108" s="24">
        <v>600</v>
      </c>
      <c r="F108" s="23" t="s">
        <v>121</v>
      </c>
      <c r="G108" s="22"/>
      <c r="H108" s="17">
        <v>600</v>
      </c>
      <c r="I108" s="21">
        <v>606654</v>
      </c>
      <c r="J108" s="21">
        <v>606654</v>
      </c>
      <c r="K108" s="43">
        <f t="shared" si="1"/>
        <v>100</v>
      </c>
      <c r="L108" s="20">
        <v>10354</v>
      </c>
      <c r="M108" s="19"/>
      <c r="N108" s="2"/>
    </row>
    <row r="109" spans="1:14" ht="47.25" x14ac:dyDescent="0.2">
      <c r="A109" s="31" t="s">
        <v>743</v>
      </c>
      <c r="B109" s="50"/>
      <c r="C109" s="50"/>
      <c r="D109" s="50"/>
      <c r="E109" s="51"/>
      <c r="F109" s="30" t="s">
        <v>747</v>
      </c>
      <c r="G109" s="29" t="s">
        <v>746</v>
      </c>
      <c r="H109" s="28" t="s">
        <v>82</v>
      </c>
      <c r="I109" s="27">
        <v>3200000</v>
      </c>
      <c r="J109" s="27">
        <f>J110</f>
        <v>3200000</v>
      </c>
      <c r="K109" s="43">
        <f t="shared" si="1"/>
        <v>100</v>
      </c>
      <c r="L109" s="26"/>
      <c r="M109" s="19"/>
      <c r="N109" s="2"/>
    </row>
    <row r="110" spans="1:14" ht="31.5" x14ac:dyDescent="0.2">
      <c r="A110" s="31" t="s">
        <v>743</v>
      </c>
      <c r="B110" s="50"/>
      <c r="C110" s="50"/>
      <c r="D110" s="50"/>
      <c r="E110" s="51"/>
      <c r="F110" s="30" t="s">
        <v>745</v>
      </c>
      <c r="G110" s="29" t="s">
        <v>744</v>
      </c>
      <c r="H110" s="28" t="s">
        <v>82</v>
      </c>
      <c r="I110" s="27">
        <v>3200000</v>
      </c>
      <c r="J110" s="27">
        <f>J111</f>
        <v>3200000</v>
      </c>
      <c r="K110" s="43">
        <f t="shared" si="1"/>
        <v>100</v>
      </c>
      <c r="L110" s="26"/>
      <c r="M110" s="19"/>
      <c r="N110" s="2"/>
    </row>
    <row r="111" spans="1:14" ht="47.25" x14ac:dyDescent="0.2">
      <c r="A111" s="25" t="s">
        <v>743</v>
      </c>
      <c r="B111" s="17" t="s">
        <v>742</v>
      </c>
      <c r="C111" s="17" t="s">
        <v>741</v>
      </c>
      <c r="D111" s="17" t="s">
        <v>740</v>
      </c>
      <c r="E111" s="24">
        <v>600</v>
      </c>
      <c r="F111" s="23" t="s">
        <v>121</v>
      </c>
      <c r="G111" s="22"/>
      <c r="H111" s="17">
        <v>600</v>
      </c>
      <c r="I111" s="21">
        <v>3200000</v>
      </c>
      <c r="J111" s="21">
        <v>3200000</v>
      </c>
      <c r="K111" s="43">
        <f t="shared" si="1"/>
        <v>100</v>
      </c>
      <c r="L111" s="20">
        <v>10100</v>
      </c>
      <c r="M111" s="19"/>
      <c r="N111" s="2"/>
    </row>
    <row r="112" spans="1:14" ht="47.25" x14ac:dyDescent="0.2">
      <c r="A112" s="31" t="s">
        <v>733</v>
      </c>
      <c r="B112" s="50"/>
      <c r="C112" s="50"/>
      <c r="D112" s="50"/>
      <c r="E112" s="51"/>
      <c r="F112" s="30" t="s">
        <v>739</v>
      </c>
      <c r="G112" s="29" t="s">
        <v>738</v>
      </c>
      <c r="H112" s="28" t="s">
        <v>82</v>
      </c>
      <c r="I112" s="27">
        <v>449577.6</v>
      </c>
      <c r="J112" s="27">
        <f>J113</f>
        <v>411167</v>
      </c>
      <c r="K112" s="43">
        <f t="shared" si="1"/>
        <v>91.45629141665421</v>
      </c>
      <c r="L112" s="26"/>
      <c r="M112" s="19"/>
      <c r="N112" s="2"/>
    </row>
    <row r="113" spans="1:14" ht="63" x14ac:dyDescent="0.2">
      <c r="A113" s="31" t="s">
        <v>733</v>
      </c>
      <c r="B113" s="50"/>
      <c r="C113" s="50"/>
      <c r="D113" s="50"/>
      <c r="E113" s="51"/>
      <c r="F113" s="30" t="s">
        <v>737</v>
      </c>
      <c r="G113" s="29" t="s">
        <v>736</v>
      </c>
      <c r="H113" s="28" t="s">
        <v>82</v>
      </c>
      <c r="I113" s="27">
        <v>449577.6</v>
      </c>
      <c r="J113" s="27">
        <f>J114</f>
        <v>411167</v>
      </c>
      <c r="K113" s="43">
        <f t="shared" si="1"/>
        <v>91.45629141665421</v>
      </c>
      <c r="L113" s="26"/>
      <c r="M113" s="19"/>
      <c r="N113" s="2"/>
    </row>
    <row r="114" spans="1:14" ht="31.5" x14ac:dyDescent="0.2">
      <c r="A114" s="31" t="s">
        <v>733</v>
      </c>
      <c r="B114" s="50"/>
      <c r="C114" s="50"/>
      <c r="D114" s="50"/>
      <c r="E114" s="51"/>
      <c r="F114" s="30" t="s">
        <v>735</v>
      </c>
      <c r="G114" s="29" t="s">
        <v>734</v>
      </c>
      <c r="H114" s="28" t="s">
        <v>82</v>
      </c>
      <c r="I114" s="27">
        <v>449577.6</v>
      </c>
      <c r="J114" s="27">
        <f>J115</f>
        <v>411167</v>
      </c>
      <c r="K114" s="43">
        <f t="shared" si="1"/>
        <v>91.45629141665421</v>
      </c>
      <c r="L114" s="26"/>
      <c r="M114" s="19"/>
      <c r="N114" s="2"/>
    </row>
    <row r="115" spans="1:14" ht="47.25" x14ac:dyDescent="0.2">
      <c r="A115" s="25" t="s">
        <v>733</v>
      </c>
      <c r="B115" s="17" t="s">
        <v>732</v>
      </c>
      <c r="C115" s="17" t="s">
        <v>731</v>
      </c>
      <c r="D115" s="17" t="s">
        <v>730</v>
      </c>
      <c r="E115" s="24">
        <v>600</v>
      </c>
      <c r="F115" s="23" t="s">
        <v>121</v>
      </c>
      <c r="G115" s="22"/>
      <c r="H115" s="17">
        <v>600</v>
      </c>
      <c r="I115" s="21">
        <v>449577.6</v>
      </c>
      <c r="J115" s="21">
        <v>411167</v>
      </c>
      <c r="K115" s="43">
        <f t="shared" si="1"/>
        <v>91.45629141665421</v>
      </c>
      <c r="L115" s="20">
        <v>10100</v>
      </c>
      <c r="M115" s="19"/>
      <c r="N115" s="2"/>
    </row>
    <row r="116" spans="1:14" ht="31.5" x14ac:dyDescent="0.2">
      <c r="A116" s="31" t="s">
        <v>671</v>
      </c>
      <c r="B116" s="50"/>
      <c r="C116" s="50"/>
      <c r="D116" s="50"/>
      <c r="E116" s="51"/>
      <c r="F116" s="30" t="s">
        <v>729</v>
      </c>
      <c r="G116" s="29" t="s">
        <v>728</v>
      </c>
      <c r="H116" s="28" t="s">
        <v>82</v>
      </c>
      <c r="I116" s="27">
        <v>266573109.25999999</v>
      </c>
      <c r="J116" s="27">
        <f>J117+J146</f>
        <v>263635964.35999998</v>
      </c>
      <c r="K116" s="43">
        <f t="shared" si="1"/>
        <v>98.898184101107034</v>
      </c>
      <c r="L116" s="26"/>
      <c r="M116" s="19"/>
      <c r="N116" s="2"/>
    </row>
    <row r="117" spans="1:14" ht="31.5" x14ac:dyDescent="0.2">
      <c r="A117" s="31" t="s">
        <v>678</v>
      </c>
      <c r="B117" s="50"/>
      <c r="C117" s="50"/>
      <c r="D117" s="50"/>
      <c r="E117" s="51"/>
      <c r="F117" s="30" t="s">
        <v>727</v>
      </c>
      <c r="G117" s="29" t="s">
        <v>726</v>
      </c>
      <c r="H117" s="28" t="s">
        <v>82</v>
      </c>
      <c r="I117" s="27">
        <v>257004779.58000001</v>
      </c>
      <c r="J117" s="27">
        <f>J118+J120+J124+J126+J128+J130+J132+J134+J136+J138+J140+J142+J144</f>
        <v>255250026.16</v>
      </c>
      <c r="K117" s="43">
        <f t="shared" si="1"/>
        <v>99.317229265981879</v>
      </c>
      <c r="L117" s="26"/>
      <c r="M117" s="19"/>
      <c r="N117" s="2"/>
    </row>
    <row r="118" spans="1:14" ht="31.5" x14ac:dyDescent="0.2">
      <c r="A118" s="31" t="s">
        <v>723</v>
      </c>
      <c r="B118" s="50"/>
      <c r="C118" s="50"/>
      <c r="D118" s="50"/>
      <c r="E118" s="51"/>
      <c r="F118" s="30" t="s">
        <v>725</v>
      </c>
      <c r="G118" s="29" t="s">
        <v>724</v>
      </c>
      <c r="H118" s="28" t="s">
        <v>82</v>
      </c>
      <c r="I118" s="27">
        <v>60370558.670000002</v>
      </c>
      <c r="J118" s="27">
        <f>J119</f>
        <v>60331678.759999998</v>
      </c>
      <c r="K118" s="43">
        <f t="shared" si="1"/>
        <v>99.935597895966922</v>
      </c>
      <c r="L118" s="26"/>
      <c r="M118" s="19"/>
      <c r="N118" s="2"/>
    </row>
    <row r="119" spans="1:14" ht="47.25" x14ac:dyDescent="0.2">
      <c r="A119" s="25" t="s">
        <v>723</v>
      </c>
      <c r="B119" s="17" t="s">
        <v>670</v>
      </c>
      <c r="C119" s="17" t="s">
        <v>677</v>
      </c>
      <c r="D119" s="17" t="s">
        <v>722</v>
      </c>
      <c r="E119" s="24">
        <v>600</v>
      </c>
      <c r="F119" s="23" t="s">
        <v>121</v>
      </c>
      <c r="G119" s="22"/>
      <c r="H119" s="17">
        <v>600</v>
      </c>
      <c r="I119" s="21">
        <v>60370558.670000002</v>
      </c>
      <c r="J119" s="21">
        <v>60331678.759999998</v>
      </c>
      <c r="K119" s="43">
        <f t="shared" si="1"/>
        <v>99.935597895966922</v>
      </c>
      <c r="L119" s="20">
        <v>10100</v>
      </c>
      <c r="M119" s="19"/>
      <c r="N119" s="2"/>
    </row>
    <row r="120" spans="1:14" ht="31.5" x14ac:dyDescent="0.2">
      <c r="A120" s="31" t="s">
        <v>720</v>
      </c>
      <c r="B120" s="50"/>
      <c r="C120" s="50"/>
      <c r="D120" s="50"/>
      <c r="E120" s="51"/>
      <c r="F120" s="30" t="s">
        <v>645</v>
      </c>
      <c r="G120" s="29" t="s">
        <v>721</v>
      </c>
      <c r="H120" s="28" t="s">
        <v>82</v>
      </c>
      <c r="I120" s="27">
        <v>22949748.609999999</v>
      </c>
      <c r="J120" s="27">
        <f>J121+J122+J123</f>
        <v>22948380.810000002</v>
      </c>
      <c r="K120" s="43">
        <f t="shared" si="1"/>
        <v>99.994040021861494</v>
      </c>
      <c r="L120" s="26"/>
      <c r="M120" s="19"/>
      <c r="N120" s="2"/>
    </row>
    <row r="121" spans="1:14" ht="78.75" x14ac:dyDescent="0.2">
      <c r="A121" s="25" t="s">
        <v>720</v>
      </c>
      <c r="B121" s="17" t="s">
        <v>670</v>
      </c>
      <c r="C121" s="17" t="s">
        <v>677</v>
      </c>
      <c r="D121" s="17" t="s">
        <v>719</v>
      </c>
      <c r="E121" s="24">
        <v>100</v>
      </c>
      <c r="F121" s="23" t="s">
        <v>89</v>
      </c>
      <c r="G121" s="22"/>
      <c r="H121" s="17">
        <v>100</v>
      </c>
      <c r="I121" s="21">
        <v>22500308.600000001</v>
      </c>
      <c r="J121" s="21">
        <v>22499287.050000001</v>
      </c>
      <c r="K121" s="43">
        <f t="shared" si="1"/>
        <v>99.995459840048596</v>
      </c>
      <c r="L121" s="20">
        <v>10100</v>
      </c>
      <c r="M121" s="19"/>
      <c r="N121" s="2"/>
    </row>
    <row r="122" spans="1:14" ht="31.5" x14ac:dyDescent="0.2">
      <c r="A122" s="25" t="s">
        <v>720</v>
      </c>
      <c r="B122" s="17" t="s">
        <v>670</v>
      </c>
      <c r="C122" s="17" t="s">
        <v>677</v>
      </c>
      <c r="D122" s="17" t="s">
        <v>719</v>
      </c>
      <c r="E122" s="24">
        <v>200</v>
      </c>
      <c r="F122" s="23" t="s">
        <v>84</v>
      </c>
      <c r="G122" s="22"/>
      <c r="H122" s="17">
        <v>200</v>
      </c>
      <c r="I122" s="21">
        <v>449226.12</v>
      </c>
      <c r="J122" s="21">
        <v>448879.87</v>
      </c>
      <c r="K122" s="43">
        <f t="shared" si="1"/>
        <v>99.922923003675749</v>
      </c>
      <c r="L122" s="20">
        <v>10100</v>
      </c>
      <c r="M122" s="19"/>
      <c r="N122" s="2"/>
    </row>
    <row r="123" spans="1:14" ht="31.5" x14ac:dyDescent="0.2">
      <c r="A123" s="25" t="s">
        <v>720</v>
      </c>
      <c r="B123" s="17" t="s">
        <v>670</v>
      </c>
      <c r="C123" s="17" t="s">
        <v>677</v>
      </c>
      <c r="D123" s="17" t="s">
        <v>719</v>
      </c>
      <c r="E123" s="24">
        <v>800</v>
      </c>
      <c r="F123" s="23" t="s">
        <v>101</v>
      </c>
      <c r="G123" s="22"/>
      <c r="H123" s="17">
        <v>800</v>
      </c>
      <c r="I123" s="21">
        <v>213.89</v>
      </c>
      <c r="J123" s="21">
        <v>213.89</v>
      </c>
      <c r="K123" s="43">
        <f t="shared" si="1"/>
        <v>100</v>
      </c>
      <c r="L123" s="20">
        <v>10100</v>
      </c>
      <c r="M123" s="19"/>
      <c r="N123" s="2"/>
    </row>
    <row r="124" spans="1:14" ht="31.5" x14ac:dyDescent="0.2">
      <c r="A124" s="31" t="s">
        <v>716</v>
      </c>
      <c r="B124" s="50"/>
      <c r="C124" s="50"/>
      <c r="D124" s="50"/>
      <c r="E124" s="51"/>
      <c r="F124" s="30" t="s">
        <v>718</v>
      </c>
      <c r="G124" s="29" t="s">
        <v>717</v>
      </c>
      <c r="H124" s="28" t="s">
        <v>82</v>
      </c>
      <c r="I124" s="27">
        <v>44114813.119999997</v>
      </c>
      <c r="J124" s="27">
        <f>J125</f>
        <v>44114813.119999997</v>
      </c>
      <c r="K124" s="43">
        <f t="shared" si="1"/>
        <v>100</v>
      </c>
      <c r="L124" s="26"/>
      <c r="M124" s="19"/>
      <c r="N124" s="2"/>
    </row>
    <row r="125" spans="1:14" ht="47.25" x14ac:dyDescent="0.2">
      <c r="A125" s="25" t="s">
        <v>716</v>
      </c>
      <c r="B125" s="17" t="s">
        <v>670</v>
      </c>
      <c r="C125" s="17" t="s">
        <v>677</v>
      </c>
      <c r="D125" s="17" t="s">
        <v>715</v>
      </c>
      <c r="E125" s="24">
        <v>600</v>
      </c>
      <c r="F125" s="23" t="s">
        <v>121</v>
      </c>
      <c r="G125" s="22"/>
      <c r="H125" s="17">
        <v>600</v>
      </c>
      <c r="I125" s="21">
        <v>44114813.119999997</v>
      </c>
      <c r="J125" s="21">
        <v>44114813.119999997</v>
      </c>
      <c r="K125" s="43">
        <f t="shared" si="1"/>
        <v>100</v>
      </c>
      <c r="L125" s="20">
        <v>10100</v>
      </c>
      <c r="M125" s="19"/>
      <c r="N125" s="2"/>
    </row>
    <row r="126" spans="1:14" ht="31.5" x14ac:dyDescent="0.2">
      <c r="A126" s="31" t="s">
        <v>712</v>
      </c>
      <c r="B126" s="50"/>
      <c r="C126" s="50"/>
      <c r="D126" s="50"/>
      <c r="E126" s="51"/>
      <c r="F126" s="30" t="s">
        <v>714</v>
      </c>
      <c r="G126" s="29" t="s">
        <v>713</v>
      </c>
      <c r="H126" s="28" t="s">
        <v>82</v>
      </c>
      <c r="I126" s="27">
        <v>27516014.329999998</v>
      </c>
      <c r="J126" s="27">
        <f>J127</f>
        <v>26674802.57</v>
      </c>
      <c r="K126" s="43">
        <f t="shared" si="1"/>
        <v>96.942828456507783</v>
      </c>
      <c r="L126" s="26"/>
      <c r="M126" s="19"/>
      <c r="N126" s="2"/>
    </row>
    <row r="127" spans="1:14" ht="47.25" x14ac:dyDescent="0.2">
      <c r="A127" s="25" t="s">
        <v>712</v>
      </c>
      <c r="B127" s="17" t="s">
        <v>670</v>
      </c>
      <c r="C127" s="17" t="s">
        <v>677</v>
      </c>
      <c r="D127" s="17" t="s">
        <v>711</v>
      </c>
      <c r="E127" s="24">
        <v>600</v>
      </c>
      <c r="F127" s="23" t="s">
        <v>121</v>
      </c>
      <c r="G127" s="22"/>
      <c r="H127" s="17">
        <v>600</v>
      </c>
      <c r="I127" s="21">
        <v>27516014.329999998</v>
      </c>
      <c r="J127" s="21">
        <v>26674802.57</v>
      </c>
      <c r="K127" s="43">
        <f t="shared" si="1"/>
        <v>96.942828456507783</v>
      </c>
      <c r="L127" s="20">
        <v>10100</v>
      </c>
      <c r="M127" s="19"/>
      <c r="N127" s="2"/>
    </row>
    <row r="128" spans="1:14" ht="31.5" x14ac:dyDescent="0.2">
      <c r="A128" s="31" t="s">
        <v>708</v>
      </c>
      <c r="B128" s="50"/>
      <c r="C128" s="50"/>
      <c r="D128" s="50"/>
      <c r="E128" s="51"/>
      <c r="F128" s="30" t="s">
        <v>710</v>
      </c>
      <c r="G128" s="29" t="s">
        <v>709</v>
      </c>
      <c r="H128" s="28" t="s">
        <v>82</v>
      </c>
      <c r="I128" s="27">
        <v>46568099.32</v>
      </c>
      <c r="J128" s="27">
        <f>J129</f>
        <v>45694805.380000003</v>
      </c>
      <c r="K128" s="43">
        <f t="shared" si="1"/>
        <v>98.124694903266246</v>
      </c>
      <c r="L128" s="26"/>
      <c r="M128" s="19"/>
      <c r="N128" s="2"/>
    </row>
    <row r="129" spans="1:14" ht="47.25" x14ac:dyDescent="0.2">
      <c r="A129" s="25" t="s">
        <v>708</v>
      </c>
      <c r="B129" s="17" t="s">
        <v>670</v>
      </c>
      <c r="C129" s="17" t="s">
        <v>677</v>
      </c>
      <c r="D129" s="17" t="s">
        <v>707</v>
      </c>
      <c r="E129" s="24">
        <v>600</v>
      </c>
      <c r="F129" s="23" t="s">
        <v>121</v>
      </c>
      <c r="G129" s="22"/>
      <c r="H129" s="17">
        <v>600</v>
      </c>
      <c r="I129" s="21">
        <v>46568099.32</v>
      </c>
      <c r="J129" s="21">
        <v>45694805.380000003</v>
      </c>
      <c r="K129" s="43">
        <f t="shared" si="1"/>
        <v>98.124694903266246</v>
      </c>
      <c r="L129" s="20">
        <v>10100</v>
      </c>
      <c r="M129" s="19"/>
      <c r="N129" s="2"/>
    </row>
    <row r="130" spans="1:14" ht="47.25" x14ac:dyDescent="0.2">
      <c r="A130" s="31" t="s">
        <v>705</v>
      </c>
      <c r="B130" s="50"/>
      <c r="C130" s="50"/>
      <c r="D130" s="50"/>
      <c r="E130" s="51"/>
      <c r="F130" s="30" t="s">
        <v>637</v>
      </c>
      <c r="G130" s="29" t="s">
        <v>706</v>
      </c>
      <c r="H130" s="28" t="s">
        <v>82</v>
      </c>
      <c r="I130" s="27">
        <v>69000</v>
      </c>
      <c r="J130" s="27">
        <f>J131</f>
        <v>69000</v>
      </c>
      <c r="K130" s="43">
        <f t="shared" si="1"/>
        <v>100</v>
      </c>
      <c r="L130" s="26"/>
      <c r="M130" s="19"/>
      <c r="N130" s="2"/>
    </row>
    <row r="131" spans="1:14" ht="47.25" x14ac:dyDescent="0.2">
      <c r="A131" s="25" t="s">
        <v>705</v>
      </c>
      <c r="B131" s="17" t="s">
        <v>670</v>
      </c>
      <c r="C131" s="17" t="s">
        <v>677</v>
      </c>
      <c r="D131" s="17" t="s">
        <v>704</v>
      </c>
      <c r="E131" s="24">
        <v>600</v>
      </c>
      <c r="F131" s="23" t="s">
        <v>121</v>
      </c>
      <c r="G131" s="22"/>
      <c r="H131" s="17">
        <v>600</v>
      </c>
      <c r="I131" s="21">
        <v>69000</v>
      </c>
      <c r="J131" s="21">
        <v>69000</v>
      </c>
      <c r="K131" s="43">
        <f t="shared" si="1"/>
        <v>100</v>
      </c>
      <c r="L131" s="20">
        <v>10100</v>
      </c>
      <c r="M131" s="19"/>
      <c r="N131" s="2"/>
    </row>
    <row r="132" spans="1:14" ht="31.5" x14ac:dyDescent="0.2">
      <c r="A132" s="31" t="s">
        <v>701</v>
      </c>
      <c r="B132" s="50"/>
      <c r="C132" s="50"/>
      <c r="D132" s="50"/>
      <c r="E132" s="51"/>
      <c r="F132" s="30" t="s">
        <v>703</v>
      </c>
      <c r="G132" s="29" t="s">
        <v>702</v>
      </c>
      <c r="H132" s="28" t="s">
        <v>82</v>
      </c>
      <c r="I132" s="27">
        <v>338800</v>
      </c>
      <c r="J132" s="27">
        <f>J133</f>
        <v>338800</v>
      </c>
      <c r="K132" s="43">
        <f t="shared" si="1"/>
        <v>100</v>
      </c>
      <c r="L132" s="26"/>
      <c r="M132" s="19"/>
      <c r="N132" s="2"/>
    </row>
    <row r="133" spans="1:14" ht="47.25" x14ac:dyDescent="0.2">
      <c r="A133" s="25" t="s">
        <v>701</v>
      </c>
      <c r="B133" s="17" t="s">
        <v>670</v>
      </c>
      <c r="C133" s="17" t="s">
        <v>677</v>
      </c>
      <c r="D133" s="17" t="s">
        <v>700</v>
      </c>
      <c r="E133" s="24">
        <v>600</v>
      </c>
      <c r="F133" s="23" t="s">
        <v>121</v>
      </c>
      <c r="G133" s="22"/>
      <c r="H133" s="17">
        <v>600</v>
      </c>
      <c r="I133" s="21">
        <v>338800</v>
      </c>
      <c r="J133" s="21">
        <v>338800</v>
      </c>
      <c r="K133" s="43">
        <f t="shared" si="1"/>
        <v>100</v>
      </c>
      <c r="L133" s="20">
        <v>10100</v>
      </c>
      <c r="M133" s="19"/>
      <c r="N133" s="2"/>
    </row>
    <row r="134" spans="1:14" ht="63" x14ac:dyDescent="0.2">
      <c r="A134" s="31" t="s">
        <v>697</v>
      </c>
      <c r="B134" s="50"/>
      <c r="C134" s="50"/>
      <c r="D134" s="50"/>
      <c r="E134" s="51"/>
      <c r="F134" s="30" t="s">
        <v>699</v>
      </c>
      <c r="G134" s="29" t="s">
        <v>698</v>
      </c>
      <c r="H134" s="28" t="s">
        <v>82</v>
      </c>
      <c r="I134" s="27">
        <v>189314.16</v>
      </c>
      <c r="J134" s="27">
        <f>J135</f>
        <v>189314.16</v>
      </c>
      <c r="K134" s="43">
        <f t="shared" si="1"/>
        <v>100</v>
      </c>
      <c r="L134" s="26"/>
      <c r="M134" s="19"/>
      <c r="N134" s="2"/>
    </row>
    <row r="135" spans="1:14" ht="47.25" x14ac:dyDescent="0.2">
      <c r="A135" s="25" t="s">
        <v>697</v>
      </c>
      <c r="B135" s="17" t="s">
        <v>670</v>
      </c>
      <c r="C135" s="17" t="s">
        <v>677</v>
      </c>
      <c r="D135" s="17" t="s">
        <v>696</v>
      </c>
      <c r="E135" s="24">
        <v>600</v>
      </c>
      <c r="F135" s="23" t="s">
        <v>121</v>
      </c>
      <c r="G135" s="22"/>
      <c r="H135" s="17">
        <v>600</v>
      </c>
      <c r="I135" s="21">
        <v>189314.16</v>
      </c>
      <c r="J135" s="21">
        <v>189314.16</v>
      </c>
      <c r="K135" s="43">
        <f t="shared" si="1"/>
        <v>100</v>
      </c>
      <c r="L135" s="20">
        <v>10100</v>
      </c>
      <c r="M135" s="19"/>
      <c r="N135" s="2"/>
    </row>
    <row r="136" spans="1:14" ht="47.25" x14ac:dyDescent="0.2">
      <c r="A136" s="31" t="s">
        <v>693</v>
      </c>
      <c r="B136" s="50"/>
      <c r="C136" s="50"/>
      <c r="D136" s="50"/>
      <c r="E136" s="51"/>
      <c r="F136" s="30" t="s">
        <v>695</v>
      </c>
      <c r="G136" s="29" t="s">
        <v>694</v>
      </c>
      <c r="H136" s="28" t="s">
        <v>82</v>
      </c>
      <c r="I136" s="27">
        <v>761200</v>
      </c>
      <c r="J136" s="27">
        <f>J137</f>
        <v>761200</v>
      </c>
      <c r="K136" s="43">
        <f t="shared" si="1"/>
        <v>100</v>
      </c>
      <c r="L136" s="26"/>
      <c r="M136" s="19"/>
      <c r="N136" s="2"/>
    </row>
    <row r="137" spans="1:14" ht="47.25" x14ac:dyDescent="0.2">
      <c r="A137" s="25" t="s">
        <v>693</v>
      </c>
      <c r="B137" s="17" t="s">
        <v>670</v>
      </c>
      <c r="C137" s="17" t="s">
        <v>677</v>
      </c>
      <c r="D137" s="17" t="s">
        <v>692</v>
      </c>
      <c r="E137" s="24">
        <v>600</v>
      </c>
      <c r="F137" s="23" t="s">
        <v>121</v>
      </c>
      <c r="G137" s="22"/>
      <c r="H137" s="17">
        <v>600</v>
      </c>
      <c r="I137" s="21">
        <v>761200</v>
      </c>
      <c r="J137" s="21">
        <v>761200</v>
      </c>
      <c r="K137" s="43">
        <f t="shared" si="1"/>
        <v>100</v>
      </c>
      <c r="L137" s="20">
        <v>10339</v>
      </c>
      <c r="M137" s="19"/>
      <c r="N137" s="2"/>
    </row>
    <row r="138" spans="1:14" ht="63" x14ac:dyDescent="0.2">
      <c r="A138" s="31" t="s">
        <v>690</v>
      </c>
      <c r="B138" s="50"/>
      <c r="C138" s="50"/>
      <c r="D138" s="50"/>
      <c r="E138" s="51"/>
      <c r="F138" s="30" t="s">
        <v>178</v>
      </c>
      <c r="G138" s="29" t="s">
        <v>691</v>
      </c>
      <c r="H138" s="28" t="s">
        <v>82</v>
      </c>
      <c r="I138" s="27">
        <v>1300502.5</v>
      </c>
      <c r="J138" s="27">
        <f>J139</f>
        <v>1300502.5</v>
      </c>
      <c r="K138" s="43">
        <f t="shared" ref="K138:K201" si="2">J138/I138*100</f>
        <v>100</v>
      </c>
      <c r="L138" s="26"/>
      <c r="M138" s="19"/>
      <c r="N138" s="2"/>
    </row>
    <row r="139" spans="1:14" ht="47.25" x14ac:dyDescent="0.2">
      <c r="A139" s="25" t="s">
        <v>690</v>
      </c>
      <c r="B139" s="17" t="s">
        <v>670</v>
      </c>
      <c r="C139" s="17" t="s">
        <v>677</v>
      </c>
      <c r="D139" s="17" t="s">
        <v>689</v>
      </c>
      <c r="E139" s="24">
        <v>600</v>
      </c>
      <c r="F139" s="23" t="s">
        <v>121</v>
      </c>
      <c r="G139" s="22"/>
      <c r="H139" s="17">
        <v>600</v>
      </c>
      <c r="I139" s="21">
        <v>1300502.5</v>
      </c>
      <c r="J139" s="21">
        <v>1300502.5</v>
      </c>
      <c r="K139" s="43">
        <f t="shared" si="2"/>
        <v>100</v>
      </c>
      <c r="L139" s="20">
        <v>10363</v>
      </c>
      <c r="M139" s="19"/>
      <c r="N139" s="2"/>
    </row>
    <row r="140" spans="1:14" ht="47.25" x14ac:dyDescent="0.2">
      <c r="A140" s="31" t="s">
        <v>686</v>
      </c>
      <c r="B140" s="50"/>
      <c r="C140" s="50"/>
      <c r="D140" s="50"/>
      <c r="E140" s="51"/>
      <c r="F140" s="30" t="s">
        <v>688</v>
      </c>
      <c r="G140" s="29" t="s">
        <v>687</v>
      </c>
      <c r="H140" s="28" t="s">
        <v>82</v>
      </c>
      <c r="I140" s="27">
        <v>40980770</v>
      </c>
      <c r="J140" s="27">
        <f>J141</f>
        <v>40980770</v>
      </c>
      <c r="K140" s="43">
        <f t="shared" si="2"/>
        <v>100</v>
      </c>
      <c r="L140" s="26"/>
      <c r="M140" s="19"/>
      <c r="N140" s="2"/>
    </row>
    <row r="141" spans="1:14" ht="47.25" x14ac:dyDescent="0.2">
      <c r="A141" s="25" t="s">
        <v>686</v>
      </c>
      <c r="B141" s="17" t="s">
        <v>670</v>
      </c>
      <c r="C141" s="17" t="s">
        <v>677</v>
      </c>
      <c r="D141" s="17" t="s">
        <v>685</v>
      </c>
      <c r="E141" s="24">
        <v>600</v>
      </c>
      <c r="F141" s="23" t="s">
        <v>121</v>
      </c>
      <c r="G141" s="22"/>
      <c r="H141" s="17">
        <v>600</v>
      </c>
      <c r="I141" s="21">
        <v>40980770</v>
      </c>
      <c r="J141" s="21">
        <v>40980770</v>
      </c>
      <c r="K141" s="43">
        <f t="shared" si="2"/>
        <v>100</v>
      </c>
      <c r="L141" s="20">
        <v>10344</v>
      </c>
      <c r="M141" s="19"/>
      <c r="N141" s="2"/>
    </row>
    <row r="142" spans="1:14" ht="47.25" x14ac:dyDescent="0.2">
      <c r="A142" s="31" t="s">
        <v>682</v>
      </c>
      <c r="B142" s="50"/>
      <c r="C142" s="50"/>
      <c r="D142" s="50"/>
      <c r="E142" s="51"/>
      <c r="F142" s="30" t="s">
        <v>684</v>
      </c>
      <c r="G142" s="29" t="s">
        <v>683</v>
      </c>
      <c r="H142" s="28" t="s">
        <v>82</v>
      </c>
      <c r="I142" s="27">
        <v>11686287.01</v>
      </c>
      <c r="J142" s="27">
        <f>J143</f>
        <v>11686287</v>
      </c>
      <c r="K142" s="43">
        <f t="shared" si="2"/>
        <v>99.999999914429623</v>
      </c>
      <c r="L142" s="26"/>
      <c r="M142" s="19"/>
      <c r="N142" s="2"/>
    </row>
    <row r="143" spans="1:14" ht="47.25" x14ac:dyDescent="0.2">
      <c r="A143" s="25" t="s">
        <v>682</v>
      </c>
      <c r="B143" s="17" t="s">
        <v>670</v>
      </c>
      <c r="C143" s="17" t="s">
        <v>677</v>
      </c>
      <c r="D143" s="17" t="s">
        <v>681</v>
      </c>
      <c r="E143" s="24">
        <v>600</v>
      </c>
      <c r="F143" s="23" t="s">
        <v>121</v>
      </c>
      <c r="G143" s="22"/>
      <c r="H143" s="17">
        <v>600</v>
      </c>
      <c r="I143" s="21">
        <v>11686287.01</v>
      </c>
      <c r="J143" s="21">
        <v>11686287</v>
      </c>
      <c r="K143" s="43">
        <f t="shared" si="2"/>
        <v>99.999999914429623</v>
      </c>
      <c r="L143" s="20">
        <v>10100</v>
      </c>
      <c r="M143" s="19"/>
      <c r="N143" s="2"/>
    </row>
    <row r="144" spans="1:14" ht="31.5" x14ac:dyDescent="0.2">
      <c r="A144" s="31" t="s">
        <v>678</v>
      </c>
      <c r="B144" s="50"/>
      <c r="C144" s="50"/>
      <c r="D144" s="50"/>
      <c r="E144" s="51"/>
      <c r="F144" s="30" t="s">
        <v>680</v>
      </c>
      <c r="G144" s="29" t="s">
        <v>679</v>
      </c>
      <c r="H144" s="28" t="s">
        <v>82</v>
      </c>
      <c r="I144" s="27">
        <v>159671.85999999999</v>
      </c>
      <c r="J144" s="27">
        <f>J145</f>
        <v>159671.85999999999</v>
      </c>
      <c r="K144" s="43">
        <f t="shared" si="2"/>
        <v>100</v>
      </c>
      <c r="L144" s="26"/>
      <c r="M144" s="19"/>
      <c r="N144" s="2"/>
    </row>
    <row r="145" spans="1:14" ht="47.25" x14ac:dyDescent="0.2">
      <c r="A145" s="25" t="s">
        <v>678</v>
      </c>
      <c r="B145" s="17" t="s">
        <v>670</v>
      </c>
      <c r="C145" s="17" t="s">
        <v>677</v>
      </c>
      <c r="D145" s="17" t="s">
        <v>676</v>
      </c>
      <c r="E145" s="24">
        <v>600</v>
      </c>
      <c r="F145" s="23" t="s">
        <v>121</v>
      </c>
      <c r="G145" s="22"/>
      <c r="H145" s="17">
        <v>600</v>
      </c>
      <c r="I145" s="21">
        <v>159671.85999999999</v>
      </c>
      <c r="J145" s="21">
        <v>159671.85999999999</v>
      </c>
      <c r="K145" s="43">
        <f t="shared" si="2"/>
        <v>100</v>
      </c>
      <c r="L145" s="20">
        <v>30117</v>
      </c>
      <c r="M145" s="19"/>
      <c r="N145" s="2"/>
    </row>
    <row r="146" spans="1:14" ht="31.5" x14ac:dyDescent="0.2">
      <c r="A146" s="31" t="s">
        <v>671</v>
      </c>
      <c r="B146" s="50"/>
      <c r="C146" s="50"/>
      <c r="D146" s="50"/>
      <c r="E146" s="51"/>
      <c r="F146" s="30" t="s">
        <v>675</v>
      </c>
      <c r="G146" s="29" t="s">
        <v>674</v>
      </c>
      <c r="H146" s="28" t="s">
        <v>82</v>
      </c>
      <c r="I146" s="27">
        <v>9568329.6799999997</v>
      </c>
      <c r="J146" s="27">
        <f>J147</f>
        <v>8385938.2000000002</v>
      </c>
      <c r="K146" s="43">
        <f t="shared" si="2"/>
        <v>87.642655306166247</v>
      </c>
      <c r="L146" s="26"/>
      <c r="M146" s="19"/>
      <c r="N146" s="2"/>
    </row>
    <row r="147" spans="1:14" ht="47.25" x14ac:dyDescent="0.2">
      <c r="A147" s="31" t="s">
        <v>671</v>
      </c>
      <c r="B147" s="50"/>
      <c r="C147" s="50"/>
      <c r="D147" s="50"/>
      <c r="E147" s="51"/>
      <c r="F147" s="30" t="s">
        <v>673</v>
      </c>
      <c r="G147" s="29" t="s">
        <v>672</v>
      </c>
      <c r="H147" s="28" t="s">
        <v>82</v>
      </c>
      <c r="I147" s="27">
        <v>9568329.6799999997</v>
      </c>
      <c r="J147" s="27">
        <f>J148+J149</f>
        <v>8385938.2000000002</v>
      </c>
      <c r="K147" s="43">
        <f t="shared" si="2"/>
        <v>87.642655306166247</v>
      </c>
      <c r="L147" s="26"/>
      <c r="M147" s="19"/>
      <c r="N147" s="2"/>
    </row>
    <row r="148" spans="1:14" ht="31.5" x14ac:dyDescent="0.2">
      <c r="A148" s="25" t="s">
        <v>671</v>
      </c>
      <c r="B148" s="17" t="s">
        <v>670</v>
      </c>
      <c r="C148" s="17" t="s">
        <v>669</v>
      </c>
      <c r="D148" s="17" t="s">
        <v>668</v>
      </c>
      <c r="E148" s="24">
        <v>200</v>
      </c>
      <c r="F148" s="23" t="s">
        <v>84</v>
      </c>
      <c r="G148" s="22"/>
      <c r="H148" s="17">
        <v>200</v>
      </c>
      <c r="I148" s="21">
        <v>308479</v>
      </c>
      <c r="J148" s="21">
        <v>137375</v>
      </c>
      <c r="K148" s="43">
        <f t="shared" si="2"/>
        <v>44.533015213353259</v>
      </c>
      <c r="L148" s="20">
        <v>10100</v>
      </c>
      <c r="M148" s="19"/>
      <c r="N148" s="2"/>
    </row>
    <row r="149" spans="1:14" ht="47.25" x14ac:dyDescent="0.2">
      <c r="A149" s="25" t="s">
        <v>671</v>
      </c>
      <c r="B149" s="17" t="s">
        <v>670</v>
      </c>
      <c r="C149" s="17" t="s">
        <v>669</v>
      </c>
      <c r="D149" s="17" t="s">
        <v>668</v>
      </c>
      <c r="E149" s="24">
        <v>600</v>
      </c>
      <c r="F149" s="23" t="s">
        <v>121</v>
      </c>
      <c r="G149" s="22"/>
      <c r="H149" s="17">
        <v>600</v>
      </c>
      <c r="I149" s="21">
        <v>9259850.6799999997</v>
      </c>
      <c r="J149" s="21">
        <v>8248563.2000000002</v>
      </c>
      <c r="K149" s="43">
        <f t="shared" si="2"/>
        <v>89.078792791073397</v>
      </c>
      <c r="L149" s="20">
        <v>10100</v>
      </c>
      <c r="M149" s="19"/>
      <c r="N149" s="2"/>
    </row>
    <row r="150" spans="1:14" ht="47.25" x14ac:dyDescent="0.2">
      <c r="A150" s="31" t="s">
        <v>653</v>
      </c>
      <c r="B150" s="50"/>
      <c r="C150" s="50"/>
      <c r="D150" s="50"/>
      <c r="E150" s="51"/>
      <c r="F150" s="30" t="s">
        <v>667</v>
      </c>
      <c r="G150" s="29" t="s">
        <v>666</v>
      </c>
      <c r="H150" s="28" t="s">
        <v>82</v>
      </c>
      <c r="I150" s="27">
        <v>7128900.2999999998</v>
      </c>
      <c r="J150" s="27">
        <f>J151</f>
        <v>6628979.4199999999</v>
      </c>
      <c r="K150" s="43">
        <f t="shared" si="2"/>
        <v>92.987405364611433</v>
      </c>
      <c r="L150" s="26"/>
      <c r="M150" s="19"/>
      <c r="N150" s="2"/>
    </row>
    <row r="151" spans="1:14" ht="47.25" x14ac:dyDescent="0.2">
      <c r="A151" s="31" t="s">
        <v>653</v>
      </c>
      <c r="B151" s="50"/>
      <c r="C151" s="50"/>
      <c r="D151" s="50"/>
      <c r="E151" s="51"/>
      <c r="F151" s="30" t="s">
        <v>665</v>
      </c>
      <c r="G151" s="29" t="s">
        <v>664</v>
      </c>
      <c r="H151" s="28" t="s">
        <v>82</v>
      </c>
      <c r="I151" s="27">
        <v>7128900.2999999998</v>
      </c>
      <c r="J151" s="27">
        <f>J152+J154+J156</f>
        <v>6628979.4199999999</v>
      </c>
      <c r="K151" s="43">
        <f t="shared" si="2"/>
        <v>92.987405364611433</v>
      </c>
      <c r="L151" s="26"/>
      <c r="M151" s="19"/>
      <c r="N151" s="2"/>
    </row>
    <row r="152" spans="1:14" ht="47.25" x14ac:dyDescent="0.2">
      <c r="A152" s="31" t="s">
        <v>661</v>
      </c>
      <c r="B152" s="50"/>
      <c r="C152" s="50"/>
      <c r="D152" s="50"/>
      <c r="E152" s="51"/>
      <c r="F152" s="30" t="s">
        <v>663</v>
      </c>
      <c r="G152" s="29" t="s">
        <v>662</v>
      </c>
      <c r="H152" s="28" t="s">
        <v>82</v>
      </c>
      <c r="I152" s="27">
        <v>69600</v>
      </c>
      <c r="J152" s="27">
        <f>J153</f>
        <v>69600</v>
      </c>
      <c r="K152" s="43">
        <f t="shared" si="2"/>
        <v>100</v>
      </c>
      <c r="L152" s="26"/>
      <c r="M152" s="19"/>
      <c r="N152" s="2"/>
    </row>
    <row r="153" spans="1:14" ht="47.25" x14ac:dyDescent="0.2">
      <c r="A153" s="25" t="s">
        <v>661</v>
      </c>
      <c r="B153" s="17" t="s">
        <v>652</v>
      </c>
      <c r="C153" s="17" t="s">
        <v>651</v>
      </c>
      <c r="D153" s="17" t="s">
        <v>660</v>
      </c>
      <c r="E153" s="24">
        <v>600</v>
      </c>
      <c r="F153" s="23" t="s">
        <v>121</v>
      </c>
      <c r="G153" s="22"/>
      <c r="H153" s="17">
        <v>600</v>
      </c>
      <c r="I153" s="21">
        <v>69600</v>
      </c>
      <c r="J153" s="21">
        <v>69600</v>
      </c>
      <c r="K153" s="43">
        <f t="shared" si="2"/>
        <v>100</v>
      </c>
      <c r="L153" s="20">
        <v>10100</v>
      </c>
      <c r="M153" s="19"/>
      <c r="N153" s="2"/>
    </row>
    <row r="154" spans="1:14" ht="31.5" x14ac:dyDescent="0.2">
      <c r="A154" s="31" t="s">
        <v>657</v>
      </c>
      <c r="B154" s="50"/>
      <c r="C154" s="50"/>
      <c r="D154" s="50"/>
      <c r="E154" s="51"/>
      <c r="F154" s="30" t="s">
        <v>659</v>
      </c>
      <c r="G154" s="29" t="s">
        <v>658</v>
      </c>
      <c r="H154" s="28" t="s">
        <v>82</v>
      </c>
      <c r="I154" s="27">
        <v>3863559.3</v>
      </c>
      <c r="J154" s="27">
        <f>J155</f>
        <v>3863559.3</v>
      </c>
      <c r="K154" s="43">
        <f t="shared" si="2"/>
        <v>100</v>
      </c>
      <c r="L154" s="26"/>
      <c r="M154" s="19"/>
      <c r="N154" s="2"/>
    </row>
    <row r="155" spans="1:14" ht="47.25" x14ac:dyDescent="0.2">
      <c r="A155" s="25" t="s">
        <v>657</v>
      </c>
      <c r="B155" s="17" t="s">
        <v>652</v>
      </c>
      <c r="C155" s="17" t="s">
        <v>651</v>
      </c>
      <c r="D155" s="17" t="s">
        <v>656</v>
      </c>
      <c r="E155" s="24">
        <v>400</v>
      </c>
      <c r="F155" s="23" t="s">
        <v>110</v>
      </c>
      <c r="G155" s="22"/>
      <c r="H155" s="17">
        <v>400</v>
      </c>
      <c r="I155" s="21">
        <v>3863559.3</v>
      </c>
      <c r="J155" s="21">
        <v>3863559.3</v>
      </c>
      <c r="K155" s="43">
        <f t="shared" si="2"/>
        <v>100</v>
      </c>
      <c r="L155" s="20">
        <v>10100</v>
      </c>
      <c r="M155" s="19"/>
      <c r="N155" s="2"/>
    </row>
    <row r="156" spans="1:14" ht="31.5" x14ac:dyDescent="0.2">
      <c r="A156" s="31" t="s">
        <v>653</v>
      </c>
      <c r="B156" s="50"/>
      <c r="C156" s="50"/>
      <c r="D156" s="50"/>
      <c r="E156" s="51"/>
      <c r="F156" s="30" t="s">
        <v>655</v>
      </c>
      <c r="G156" s="29" t="s">
        <v>654</v>
      </c>
      <c r="H156" s="28" t="s">
        <v>82</v>
      </c>
      <c r="I156" s="27">
        <v>3195741</v>
      </c>
      <c r="J156" s="27">
        <f>J157</f>
        <v>2695820.12</v>
      </c>
      <c r="K156" s="43">
        <f t="shared" si="2"/>
        <v>84.356652181763167</v>
      </c>
      <c r="L156" s="26"/>
      <c r="M156" s="19"/>
      <c r="N156" s="2"/>
    </row>
    <row r="157" spans="1:14" ht="47.25" x14ac:dyDescent="0.2">
      <c r="A157" s="25" t="s">
        <v>653</v>
      </c>
      <c r="B157" s="17" t="s">
        <v>652</v>
      </c>
      <c r="C157" s="17" t="s">
        <v>651</v>
      </c>
      <c r="D157" s="17" t="s">
        <v>650</v>
      </c>
      <c r="E157" s="24">
        <v>400</v>
      </c>
      <c r="F157" s="23" t="s">
        <v>110</v>
      </c>
      <c r="G157" s="22"/>
      <c r="H157" s="17">
        <v>400</v>
      </c>
      <c r="I157" s="21">
        <v>3195741</v>
      </c>
      <c r="J157" s="21">
        <v>2695820.12</v>
      </c>
      <c r="K157" s="43">
        <f t="shared" si="2"/>
        <v>84.356652181763167</v>
      </c>
      <c r="L157" s="20">
        <v>10319</v>
      </c>
      <c r="M157" s="19"/>
      <c r="N157" s="2"/>
    </row>
    <row r="158" spans="1:14" ht="47.25" x14ac:dyDescent="0.2">
      <c r="A158" s="31" t="s">
        <v>612</v>
      </c>
      <c r="B158" s="50"/>
      <c r="C158" s="50"/>
      <c r="D158" s="50"/>
      <c r="E158" s="51"/>
      <c r="F158" s="30" t="s">
        <v>649</v>
      </c>
      <c r="G158" s="29" t="s">
        <v>648</v>
      </c>
      <c r="H158" s="28" t="s">
        <v>82</v>
      </c>
      <c r="I158" s="27">
        <v>380527623.72000003</v>
      </c>
      <c r="J158" s="27">
        <f>J159+J168</f>
        <v>355234743.05000001</v>
      </c>
      <c r="K158" s="43">
        <f t="shared" si="2"/>
        <v>93.353207732269382</v>
      </c>
      <c r="L158" s="26"/>
      <c r="M158" s="19"/>
      <c r="N158" s="2"/>
    </row>
    <row r="159" spans="1:14" ht="31.5" x14ac:dyDescent="0.2">
      <c r="A159" s="31" t="s">
        <v>635</v>
      </c>
      <c r="B159" s="50"/>
      <c r="C159" s="50"/>
      <c r="D159" s="50"/>
      <c r="E159" s="51"/>
      <c r="F159" s="30" t="s">
        <v>647</v>
      </c>
      <c r="G159" s="29" t="s">
        <v>646</v>
      </c>
      <c r="H159" s="28" t="s">
        <v>82</v>
      </c>
      <c r="I159" s="27">
        <v>246543275.55000001</v>
      </c>
      <c r="J159" s="27">
        <f>J160+J164+J166</f>
        <v>244421768.37</v>
      </c>
      <c r="K159" s="43">
        <f t="shared" si="2"/>
        <v>99.13949906957825</v>
      </c>
      <c r="L159" s="26"/>
      <c r="M159" s="19"/>
      <c r="N159" s="2"/>
    </row>
    <row r="160" spans="1:14" ht="31.5" x14ac:dyDescent="0.2">
      <c r="A160" s="31" t="s">
        <v>643</v>
      </c>
      <c r="B160" s="50"/>
      <c r="C160" s="50"/>
      <c r="D160" s="50"/>
      <c r="E160" s="51"/>
      <c r="F160" s="30" t="s">
        <v>645</v>
      </c>
      <c r="G160" s="29" t="s">
        <v>644</v>
      </c>
      <c r="H160" s="28" t="s">
        <v>82</v>
      </c>
      <c r="I160" s="27">
        <v>6113218.9500000002</v>
      </c>
      <c r="J160" s="27">
        <f>J161+J162+J163</f>
        <v>6094430.7600000007</v>
      </c>
      <c r="K160" s="43">
        <f t="shared" si="2"/>
        <v>99.692662897343155</v>
      </c>
      <c r="L160" s="26"/>
      <c r="M160" s="19"/>
      <c r="N160" s="2"/>
    </row>
    <row r="161" spans="1:14" ht="78.75" x14ac:dyDescent="0.2">
      <c r="A161" s="25" t="s">
        <v>643</v>
      </c>
      <c r="B161" s="17" t="s">
        <v>611</v>
      </c>
      <c r="C161" s="17" t="s">
        <v>634</v>
      </c>
      <c r="D161" s="17" t="s">
        <v>642</v>
      </c>
      <c r="E161" s="24">
        <v>100</v>
      </c>
      <c r="F161" s="23" t="s">
        <v>89</v>
      </c>
      <c r="G161" s="22"/>
      <c r="H161" s="17">
        <v>100</v>
      </c>
      <c r="I161" s="21">
        <v>5183600</v>
      </c>
      <c r="J161" s="21">
        <v>5183600</v>
      </c>
      <c r="K161" s="43">
        <f t="shared" si="2"/>
        <v>100</v>
      </c>
      <c r="L161" s="20">
        <v>10100</v>
      </c>
      <c r="M161" s="19"/>
      <c r="N161" s="2"/>
    </row>
    <row r="162" spans="1:14" ht="31.5" x14ac:dyDescent="0.2">
      <c r="A162" s="25" t="s">
        <v>643</v>
      </c>
      <c r="B162" s="17" t="s">
        <v>611</v>
      </c>
      <c r="C162" s="17" t="s">
        <v>634</v>
      </c>
      <c r="D162" s="17" t="s">
        <v>642</v>
      </c>
      <c r="E162" s="24">
        <v>200</v>
      </c>
      <c r="F162" s="23" t="s">
        <v>84</v>
      </c>
      <c r="G162" s="22"/>
      <c r="H162" s="17">
        <v>200</v>
      </c>
      <c r="I162" s="21">
        <v>928800</v>
      </c>
      <c r="J162" s="21">
        <v>910011.81</v>
      </c>
      <c r="K162" s="43">
        <f t="shared" si="2"/>
        <v>97.977154392764859</v>
      </c>
      <c r="L162" s="20">
        <v>10100</v>
      </c>
      <c r="M162" s="19"/>
      <c r="N162" s="2"/>
    </row>
    <row r="163" spans="1:14" ht="31.5" x14ac:dyDescent="0.2">
      <c r="A163" s="25" t="s">
        <v>643</v>
      </c>
      <c r="B163" s="17" t="s">
        <v>611</v>
      </c>
      <c r="C163" s="17" t="s">
        <v>634</v>
      </c>
      <c r="D163" s="17" t="s">
        <v>642</v>
      </c>
      <c r="E163" s="24">
        <v>800</v>
      </c>
      <c r="F163" s="23" t="s">
        <v>101</v>
      </c>
      <c r="G163" s="22"/>
      <c r="H163" s="17">
        <v>800</v>
      </c>
      <c r="I163" s="21">
        <v>818.95</v>
      </c>
      <c r="J163" s="21">
        <v>818.95</v>
      </c>
      <c r="K163" s="43">
        <f t="shared" si="2"/>
        <v>100</v>
      </c>
      <c r="L163" s="20">
        <v>10100</v>
      </c>
      <c r="M163" s="19"/>
      <c r="N163" s="2"/>
    </row>
    <row r="164" spans="1:14" ht="31.5" x14ac:dyDescent="0.2">
      <c r="A164" s="31" t="s">
        <v>639</v>
      </c>
      <c r="B164" s="50"/>
      <c r="C164" s="50"/>
      <c r="D164" s="50"/>
      <c r="E164" s="51"/>
      <c r="F164" s="30" t="s">
        <v>641</v>
      </c>
      <c r="G164" s="29" t="s">
        <v>640</v>
      </c>
      <c r="H164" s="28" t="s">
        <v>82</v>
      </c>
      <c r="I164" s="27">
        <v>240292876.59999999</v>
      </c>
      <c r="J164" s="27">
        <f>J165</f>
        <v>238190277.61000001</v>
      </c>
      <c r="K164" s="43">
        <f t="shared" si="2"/>
        <v>99.12498488521571</v>
      </c>
      <c r="L164" s="26"/>
      <c r="M164" s="19"/>
      <c r="N164" s="2"/>
    </row>
    <row r="165" spans="1:14" ht="47.25" x14ac:dyDescent="0.2">
      <c r="A165" s="25" t="s">
        <v>639</v>
      </c>
      <c r="B165" s="17" t="s">
        <v>611</v>
      </c>
      <c r="C165" s="17" t="s">
        <v>634</v>
      </c>
      <c r="D165" s="17" t="s">
        <v>638</v>
      </c>
      <c r="E165" s="24">
        <v>600</v>
      </c>
      <c r="F165" s="23" t="s">
        <v>121</v>
      </c>
      <c r="G165" s="22"/>
      <c r="H165" s="17">
        <v>600</v>
      </c>
      <c r="I165" s="21">
        <v>240292876.59999999</v>
      </c>
      <c r="J165" s="21">
        <v>238190277.61000001</v>
      </c>
      <c r="K165" s="43">
        <f t="shared" si="2"/>
        <v>99.12498488521571</v>
      </c>
      <c r="L165" s="20">
        <v>10100</v>
      </c>
      <c r="M165" s="19"/>
      <c r="N165" s="2"/>
    </row>
    <row r="166" spans="1:14" ht="47.25" x14ac:dyDescent="0.2">
      <c r="A166" s="31" t="s">
        <v>635</v>
      </c>
      <c r="B166" s="50"/>
      <c r="C166" s="50"/>
      <c r="D166" s="50"/>
      <c r="E166" s="51"/>
      <c r="F166" s="30" t="s">
        <v>637</v>
      </c>
      <c r="G166" s="29" t="s">
        <v>636</v>
      </c>
      <c r="H166" s="28" t="s">
        <v>82</v>
      </c>
      <c r="I166" s="27">
        <v>137180</v>
      </c>
      <c r="J166" s="27">
        <f>J167</f>
        <v>137060</v>
      </c>
      <c r="K166" s="43">
        <f t="shared" si="2"/>
        <v>99.912523691500226</v>
      </c>
      <c r="L166" s="26"/>
      <c r="M166" s="19"/>
      <c r="N166" s="2"/>
    </row>
    <row r="167" spans="1:14" ht="47.25" x14ac:dyDescent="0.2">
      <c r="A167" s="25" t="s">
        <v>635</v>
      </c>
      <c r="B167" s="17" t="s">
        <v>611</v>
      </c>
      <c r="C167" s="17" t="s">
        <v>634</v>
      </c>
      <c r="D167" s="17" t="s">
        <v>633</v>
      </c>
      <c r="E167" s="24">
        <v>600</v>
      </c>
      <c r="F167" s="23" t="s">
        <v>121</v>
      </c>
      <c r="G167" s="22"/>
      <c r="H167" s="17">
        <v>600</v>
      </c>
      <c r="I167" s="21">
        <v>137180</v>
      </c>
      <c r="J167" s="21">
        <v>137060</v>
      </c>
      <c r="K167" s="43">
        <f t="shared" si="2"/>
        <v>99.912523691500226</v>
      </c>
      <c r="L167" s="20">
        <v>10100</v>
      </c>
      <c r="M167" s="19"/>
      <c r="N167" s="2"/>
    </row>
    <row r="168" spans="1:14" ht="31.5" x14ac:dyDescent="0.2">
      <c r="A168" s="31" t="s">
        <v>612</v>
      </c>
      <c r="B168" s="50"/>
      <c r="C168" s="50"/>
      <c r="D168" s="50"/>
      <c r="E168" s="51"/>
      <c r="F168" s="30" t="s">
        <v>632</v>
      </c>
      <c r="G168" s="29" t="s">
        <v>631</v>
      </c>
      <c r="H168" s="28" t="s">
        <v>82</v>
      </c>
      <c r="I168" s="27">
        <v>133984348.17</v>
      </c>
      <c r="J168" s="27">
        <f>J169+J172+J174+J176+J178</f>
        <v>110812974.67999999</v>
      </c>
      <c r="K168" s="43">
        <f t="shared" si="2"/>
        <v>82.705910200346651</v>
      </c>
      <c r="L168" s="26"/>
      <c r="M168" s="19"/>
      <c r="N168" s="2"/>
    </row>
    <row r="169" spans="1:14" ht="47.25" x14ac:dyDescent="0.2">
      <c r="A169" s="31" t="s">
        <v>628</v>
      </c>
      <c r="B169" s="50"/>
      <c r="C169" s="50"/>
      <c r="D169" s="50"/>
      <c r="E169" s="51"/>
      <c r="F169" s="30" t="s">
        <v>630</v>
      </c>
      <c r="G169" s="29" t="s">
        <v>629</v>
      </c>
      <c r="H169" s="28" t="s">
        <v>82</v>
      </c>
      <c r="I169" s="27">
        <v>7976089.1699999999</v>
      </c>
      <c r="J169" s="27">
        <f>J170+J171</f>
        <v>7304521.9799999995</v>
      </c>
      <c r="K169" s="43">
        <f t="shared" si="2"/>
        <v>91.580244707820881</v>
      </c>
      <c r="L169" s="26"/>
      <c r="M169" s="19"/>
      <c r="N169" s="2"/>
    </row>
    <row r="170" spans="1:14" ht="47.25" x14ac:dyDescent="0.2">
      <c r="A170" s="25" t="s">
        <v>628</v>
      </c>
      <c r="B170" s="17" t="s">
        <v>611</v>
      </c>
      <c r="C170" s="17" t="s">
        <v>610</v>
      </c>
      <c r="D170" s="17" t="s">
        <v>627</v>
      </c>
      <c r="E170" s="24">
        <v>400</v>
      </c>
      <c r="F170" s="23" t="s">
        <v>110</v>
      </c>
      <c r="G170" s="22"/>
      <c r="H170" s="17">
        <v>400</v>
      </c>
      <c r="I170" s="21">
        <v>666101.51</v>
      </c>
      <c r="J170" s="21">
        <v>666101.51</v>
      </c>
      <c r="K170" s="43">
        <f t="shared" si="2"/>
        <v>100</v>
      </c>
      <c r="L170" s="20">
        <v>10100</v>
      </c>
      <c r="M170" s="19"/>
      <c r="N170" s="2"/>
    </row>
    <row r="171" spans="1:14" ht="47.25" x14ac:dyDescent="0.2">
      <c r="A171" s="25" t="s">
        <v>628</v>
      </c>
      <c r="B171" s="17" t="s">
        <v>611</v>
      </c>
      <c r="C171" s="17" t="s">
        <v>610</v>
      </c>
      <c r="D171" s="17" t="s">
        <v>627</v>
      </c>
      <c r="E171" s="24">
        <v>600</v>
      </c>
      <c r="F171" s="23" t="s">
        <v>121</v>
      </c>
      <c r="G171" s="22"/>
      <c r="H171" s="17">
        <v>600</v>
      </c>
      <c r="I171" s="21">
        <v>7309987.6600000001</v>
      </c>
      <c r="J171" s="21">
        <v>6638420.4699999997</v>
      </c>
      <c r="K171" s="43">
        <f t="shared" si="2"/>
        <v>90.813018827996203</v>
      </c>
      <c r="L171" s="20">
        <v>10100</v>
      </c>
      <c r="M171" s="19"/>
      <c r="N171" s="2"/>
    </row>
    <row r="172" spans="1:14" ht="63" x14ac:dyDescent="0.2">
      <c r="A172" s="31" t="s">
        <v>624</v>
      </c>
      <c r="B172" s="50"/>
      <c r="C172" s="50"/>
      <c r="D172" s="50"/>
      <c r="E172" s="51"/>
      <c r="F172" s="30" t="s">
        <v>626</v>
      </c>
      <c r="G172" s="29" t="s">
        <v>625</v>
      </c>
      <c r="H172" s="28" t="s">
        <v>82</v>
      </c>
      <c r="I172" s="27">
        <v>354000</v>
      </c>
      <c r="J172" s="27">
        <f>J173</f>
        <v>354000</v>
      </c>
      <c r="K172" s="43">
        <f t="shared" si="2"/>
        <v>100</v>
      </c>
      <c r="L172" s="26"/>
      <c r="M172" s="19"/>
      <c r="N172" s="2"/>
    </row>
    <row r="173" spans="1:14" ht="47.25" x14ac:dyDescent="0.2">
      <c r="A173" s="25" t="s">
        <v>624</v>
      </c>
      <c r="B173" s="17" t="s">
        <v>611</v>
      </c>
      <c r="C173" s="17" t="s">
        <v>610</v>
      </c>
      <c r="D173" s="17" t="s">
        <v>623</v>
      </c>
      <c r="E173" s="24">
        <v>600</v>
      </c>
      <c r="F173" s="23" t="s">
        <v>121</v>
      </c>
      <c r="G173" s="22"/>
      <c r="H173" s="17">
        <v>600</v>
      </c>
      <c r="I173" s="21">
        <v>354000</v>
      </c>
      <c r="J173" s="21">
        <v>354000</v>
      </c>
      <c r="K173" s="43">
        <f t="shared" si="2"/>
        <v>100</v>
      </c>
      <c r="L173" s="20">
        <v>10100</v>
      </c>
      <c r="M173" s="19"/>
      <c r="N173" s="2"/>
    </row>
    <row r="174" spans="1:14" ht="63" x14ac:dyDescent="0.2">
      <c r="A174" s="31" t="s">
        <v>620</v>
      </c>
      <c r="B174" s="50"/>
      <c r="C174" s="50"/>
      <c r="D174" s="50"/>
      <c r="E174" s="51"/>
      <c r="F174" s="30" t="s">
        <v>622</v>
      </c>
      <c r="G174" s="29" t="s">
        <v>621</v>
      </c>
      <c r="H174" s="28" t="s">
        <v>82</v>
      </c>
      <c r="I174" s="27">
        <v>400000</v>
      </c>
      <c r="J174" s="27">
        <f>J175</f>
        <v>400000</v>
      </c>
      <c r="K174" s="43">
        <f t="shared" si="2"/>
        <v>100</v>
      </c>
      <c r="L174" s="26"/>
      <c r="M174" s="19"/>
      <c r="N174" s="2"/>
    </row>
    <row r="175" spans="1:14" ht="47.25" x14ac:dyDescent="0.2">
      <c r="A175" s="25" t="s">
        <v>620</v>
      </c>
      <c r="B175" s="17" t="s">
        <v>611</v>
      </c>
      <c r="C175" s="17" t="s">
        <v>610</v>
      </c>
      <c r="D175" s="17" t="s">
        <v>619</v>
      </c>
      <c r="E175" s="24">
        <v>600</v>
      </c>
      <c r="F175" s="23" t="s">
        <v>121</v>
      </c>
      <c r="G175" s="22"/>
      <c r="H175" s="17">
        <v>600</v>
      </c>
      <c r="I175" s="21">
        <v>400000</v>
      </c>
      <c r="J175" s="21">
        <v>400000</v>
      </c>
      <c r="K175" s="43">
        <f t="shared" si="2"/>
        <v>100</v>
      </c>
      <c r="L175" s="20">
        <v>10363</v>
      </c>
      <c r="M175" s="19"/>
      <c r="N175" s="2"/>
    </row>
    <row r="176" spans="1:14" ht="63" x14ac:dyDescent="0.2">
      <c r="A176" s="31" t="s">
        <v>616</v>
      </c>
      <c r="B176" s="50"/>
      <c r="C176" s="50"/>
      <c r="D176" s="50"/>
      <c r="E176" s="51"/>
      <c r="F176" s="30" t="s">
        <v>618</v>
      </c>
      <c r="G176" s="29" t="s">
        <v>617</v>
      </c>
      <c r="H176" s="28" t="s">
        <v>82</v>
      </c>
      <c r="I176" s="27">
        <v>4744259</v>
      </c>
      <c r="J176" s="27">
        <f>J177</f>
        <v>4744252.99</v>
      </c>
      <c r="K176" s="43">
        <f t="shared" si="2"/>
        <v>99.99987332057546</v>
      </c>
      <c r="L176" s="26"/>
      <c r="M176" s="19"/>
      <c r="N176" s="2"/>
    </row>
    <row r="177" spans="1:14" ht="47.25" x14ac:dyDescent="0.2">
      <c r="A177" s="25" t="s">
        <v>616</v>
      </c>
      <c r="B177" s="17" t="s">
        <v>611</v>
      </c>
      <c r="C177" s="17" t="s">
        <v>610</v>
      </c>
      <c r="D177" s="17" t="s">
        <v>615</v>
      </c>
      <c r="E177" s="24">
        <v>600</v>
      </c>
      <c r="F177" s="23" t="s">
        <v>121</v>
      </c>
      <c r="G177" s="22"/>
      <c r="H177" s="17">
        <v>600</v>
      </c>
      <c r="I177" s="21">
        <v>4744259</v>
      </c>
      <c r="J177" s="21">
        <v>4744252.99</v>
      </c>
      <c r="K177" s="43">
        <f t="shared" si="2"/>
        <v>99.99987332057546</v>
      </c>
      <c r="L177" s="20">
        <v>10100</v>
      </c>
      <c r="M177" s="19"/>
      <c r="N177" s="2"/>
    </row>
    <row r="178" spans="1:14" ht="47.25" x14ac:dyDescent="0.2">
      <c r="A178" s="31" t="s">
        <v>612</v>
      </c>
      <c r="B178" s="50"/>
      <c r="C178" s="50"/>
      <c r="D178" s="50"/>
      <c r="E178" s="51"/>
      <c r="F178" s="30" t="s">
        <v>614</v>
      </c>
      <c r="G178" s="29" t="s">
        <v>613</v>
      </c>
      <c r="H178" s="28" t="s">
        <v>82</v>
      </c>
      <c r="I178" s="27">
        <v>120510000</v>
      </c>
      <c r="J178" s="27">
        <f>J179</f>
        <v>98010199.709999993</v>
      </c>
      <c r="K178" s="43">
        <f t="shared" si="2"/>
        <v>81.329515982076174</v>
      </c>
      <c r="L178" s="26"/>
      <c r="M178" s="19"/>
      <c r="N178" s="2"/>
    </row>
    <row r="179" spans="1:14" ht="47.25" x14ac:dyDescent="0.2">
      <c r="A179" s="25" t="s">
        <v>612</v>
      </c>
      <c r="B179" s="17" t="s">
        <v>611</v>
      </c>
      <c r="C179" s="17" t="s">
        <v>610</v>
      </c>
      <c r="D179" s="17" t="s">
        <v>609</v>
      </c>
      <c r="E179" s="24">
        <v>400</v>
      </c>
      <c r="F179" s="23" t="s">
        <v>110</v>
      </c>
      <c r="G179" s="22"/>
      <c r="H179" s="17">
        <v>400</v>
      </c>
      <c r="I179" s="21">
        <v>120510000</v>
      </c>
      <c r="J179" s="21">
        <v>98010199.709999993</v>
      </c>
      <c r="K179" s="43">
        <f t="shared" si="2"/>
        <v>81.329515982076174</v>
      </c>
      <c r="L179" s="20">
        <v>10100</v>
      </c>
      <c r="M179" s="19"/>
      <c r="N179" s="2"/>
    </row>
    <row r="180" spans="1:14" ht="47.25" x14ac:dyDescent="0.2">
      <c r="A180" s="31" t="s">
        <v>594</v>
      </c>
      <c r="B180" s="50"/>
      <c r="C180" s="50"/>
      <c r="D180" s="50"/>
      <c r="E180" s="51"/>
      <c r="F180" s="30" t="s">
        <v>608</v>
      </c>
      <c r="G180" s="29" t="s">
        <v>607</v>
      </c>
      <c r="H180" s="28" t="s">
        <v>82</v>
      </c>
      <c r="I180" s="27">
        <v>6003973.8799999999</v>
      </c>
      <c r="J180" s="27">
        <f>J181</f>
        <v>3255880.83</v>
      </c>
      <c r="K180" s="43">
        <f t="shared" si="2"/>
        <v>54.22876406650856</v>
      </c>
      <c r="L180" s="26"/>
      <c r="M180" s="19"/>
      <c r="N180" s="2"/>
    </row>
    <row r="181" spans="1:14" ht="63" x14ac:dyDescent="0.2">
      <c r="A181" s="31" t="s">
        <v>594</v>
      </c>
      <c r="B181" s="50"/>
      <c r="C181" s="50"/>
      <c r="D181" s="50"/>
      <c r="E181" s="51"/>
      <c r="F181" s="30" t="s">
        <v>606</v>
      </c>
      <c r="G181" s="29" t="s">
        <v>605</v>
      </c>
      <c r="H181" s="28" t="s">
        <v>82</v>
      </c>
      <c r="I181" s="27">
        <v>6003973.8799999999</v>
      </c>
      <c r="J181" s="27">
        <f>J182+J184+J186</f>
        <v>3255880.83</v>
      </c>
      <c r="K181" s="43">
        <f t="shared" si="2"/>
        <v>54.22876406650856</v>
      </c>
      <c r="L181" s="26"/>
      <c r="M181" s="19"/>
      <c r="N181" s="2"/>
    </row>
    <row r="182" spans="1:14" ht="31.5" x14ac:dyDescent="0.2">
      <c r="A182" s="31" t="s">
        <v>602</v>
      </c>
      <c r="B182" s="50"/>
      <c r="C182" s="50"/>
      <c r="D182" s="50"/>
      <c r="E182" s="51"/>
      <c r="F182" s="30" t="s">
        <v>604</v>
      </c>
      <c r="G182" s="29" t="s">
        <v>603</v>
      </c>
      <c r="H182" s="28" t="s">
        <v>82</v>
      </c>
      <c r="I182" s="27">
        <v>3220480.08</v>
      </c>
      <c r="J182" s="27">
        <f>J183</f>
        <v>1011299.13</v>
      </c>
      <c r="K182" s="43">
        <f t="shared" si="2"/>
        <v>31.402123437447248</v>
      </c>
      <c r="L182" s="26"/>
      <c r="M182" s="19"/>
      <c r="N182" s="2"/>
    </row>
    <row r="183" spans="1:14" ht="47.25" x14ac:dyDescent="0.2">
      <c r="A183" s="25" t="s">
        <v>602</v>
      </c>
      <c r="B183" s="17" t="s">
        <v>593</v>
      </c>
      <c r="C183" s="17" t="s">
        <v>592</v>
      </c>
      <c r="D183" s="17" t="s">
        <v>601</v>
      </c>
      <c r="E183" s="24">
        <v>400</v>
      </c>
      <c r="F183" s="23" t="s">
        <v>110</v>
      </c>
      <c r="G183" s="22"/>
      <c r="H183" s="17">
        <v>400</v>
      </c>
      <c r="I183" s="21">
        <v>3220480.08</v>
      </c>
      <c r="J183" s="21">
        <v>1011299.13</v>
      </c>
      <c r="K183" s="43">
        <f t="shared" si="2"/>
        <v>31.402123437447248</v>
      </c>
      <c r="L183" s="20">
        <v>10100</v>
      </c>
      <c r="M183" s="19"/>
      <c r="N183" s="2"/>
    </row>
    <row r="184" spans="1:14" ht="47.25" x14ac:dyDescent="0.2">
      <c r="A184" s="31" t="s">
        <v>598</v>
      </c>
      <c r="B184" s="50"/>
      <c r="C184" s="50"/>
      <c r="D184" s="50"/>
      <c r="E184" s="51"/>
      <c r="F184" s="30" t="s">
        <v>600</v>
      </c>
      <c r="G184" s="29" t="s">
        <v>599</v>
      </c>
      <c r="H184" s="28" t="s">
        <v>82</v>
      </c>
      <c r="I184" s="27">
        <v>532511.80000000005</v>
      </c>
      <c r="J184" s="27">
        <f>J185</f>
        <v>526548.80000000005</v>
      </c>
      <c r="K184" s="43">
        <f t="shared" si="2"/>
        <v>98.880212607495267</v>
      </c>
      <c r="L184" s="26"/>
      <c r="M184" s="19"/>
      <c r="N184" s="2"/>
    </row>
    <row r="185" spans="1:14" ht="47.25" x14ac:dyDescent="0.2">
      <c r="A185" s="25" t="s">
        <v>598</v>
      </c>
      <c r="B185" s="17" t="s">
        <v>593</v>
      </c>
      <c r="C185" s="17" t="s">
        <v>592</v>
      </c>
      <c r="D185" s="17" t="s">
        <v>597</v>
      </c>
      <c r="E185" s="24">
        <v>400</v>
      </c>
      <c r="F185" s="23" t="s">
        <v>110</v>
      </c>
      <c r="G185" s="22"/>
      <c r="H185" s="17">
        <v>400</v>
      </c>
      <c r="I185" s="21">
        <v>532511.80000000005</v>
      </c>
      <c r="J185" s="21">
        <v>526548.80000000005</v>
      </c>
      <c r="K185" s="43">
        <f t="shared" si="2"/>
        <v>98.880212607495267</v>
      </c>
      <c r="L185" s="20">
        <v>10100</v>
      </c>
      <c r="M185" s="19"/>
      <c r="N185" s="2"/>
    </row>
    <row r="186" spans="1:14" ht="47.25" x14ac:dyDescent="0.2">
      <c r="A186" s="31" t="s">
        <v>594</v>
      </c>
      <c r="B186" s="50"/>
      <c r="C186" s="50"/>
      <c r="D186" s="50"/>
      <c r="E186" s="51"/>
      <c r="F186" s="30" t="s">
        <v>596</v>
      </c>
      <c r="G186" s="29" t="s">
        <v>595</v>
      </c>
      <c r="H186" s="28" t="s">
        <v>82</v>
      </c>
      <c r="I186" s="27">
        <v>2250982</v>
      </c>
      <c r="J186" s="27">
        <f>J187</f>
        <v>1718032.9</v>
      </c>
      <c r="K186" s="43">
        <f t="shared" si="2"/>
        <v>76.323706720000416</v>
      </c>
      <c r="L186" s="26"/>
      <c r="M186" s="19"/>
      <c r="N186" s="2"/>
    </row>
    <row r="187" spans="1:14" ht="47.25" x14ac:dyDescent="0.2">
      <c r="A187" s="25" t="s">
        <v>594</v>
      </c>
      <c r="B187" s="17" t="s">
        <v>593</v>
      </c>
      <c r="C187" s="17" t="s">
        <v>592</v>
      </c>
      <c r="D187" s="17" t="s">
        <v>591</v>
      </c>
      <c r="E187" s="24">
        <v>400</v>
      </c>
      <c r="F187" s="23" t="s">
        <v>110</v>
      </c>
      <c r="G187" s="22"/>
      <c r="H187" s="17">
        <v>400</v>
      </c>
      <c r="I187" s="21">
        <v>2250982</v>
      </c>
      <c r="J187" s="21">
        <v>1718032.9</v>
      </c>
      <c r="K187" s="43">
        <f t="shared" si="2"/>
        <v>76.323706720000416</v>
      </c>
      <c r="L187" s="20">
        <v>10310</v>
      </c>
      <c r="M187" s="19"/>
      <c r="N187" s="2"/>
    </row>
    <row r="188" spans="1:14" ht="63" x14ac:dyDescent="0.2">
      <c r="A188" s="31" t="s">
        <v>584</v>
      </c>
      <c r="B188" s="50"/>
      <c r="C188" s="50"/>
      <c r="D188" s="50"/>
      <c r="E188" s="51"/>
      <c r="F188" s="30" t="s">
        <v>590</v>
      </c>
      <c r="G188" s="29" t="s">
        <v>589</v>
      </c>
      <c r="H188" s="28" t="s">
        <v>82</v>
      </c>
      <c r="I188" s="27">
        <v>4676</v>
      </c>
      <c r="J188" s="27">
        <f>J189</f>
        <v>4676</v>
      </c>
      <c r="K188" s="43">
        <f t="shared" si="2"/>
        <v>100</v>
      </c>
      <c r="L188" s="26"/>
      <c r="M188" s="19"/>
      <c r="N188" s="2"/>
    </row>
    <row r="189" spans="1:14" ht="63" x14ac:dyDescent="0.2">
      <c r="A189" s="31" t="s">
        <v>584</v>
      </c>
      <c r="B189" s="50"/>
      <c r="C189" s="50"/>
      <c r="D189" s="50"/>
      <c r="E189" s="51"/>
      <c r="F189" s="30" t="s">
        <v>588</v>
      </c>
      <c r="G189" s="29" t="s">
        <v>587</v>
      </c>
      <c r="H189" s="28" t="s">
        <v>82</v>
      </c>
      <c r="I189" s="27">
        <v>4676</v>
      </c>
      <c r="J189" s="27">
        <f>J190</f>
        <v>4676</v>
      </c>
      <c r="K189" s="43">
        <f t="shared" si="2"/>
        <v>100</v>
      </c>
      <c r="L189" s="26"/>
      <c r="M189" s="19"/>
      <c r="N189" s="2"/>
    </row>
    <row r="190" spans="1:14" ht="31.5" x14ac:dyDescent="0.2">
      <c r="A190" s="31" t="s">
        <v>584</v>
      </c>
      <c r="B190" s="50"/>
      <c r="C190" s="50"/>
      <c r="D190" s="50"/>
      <c r="E190" s="51"/>
      <c r="F190" s="30" t="s">
        <v>586</v>
      </c>
      <c r="G190" s="29" t="s">
        <v>585</v>
      </c>
      <c r="H190" s="28" t="s">
        <v>82</v>
      </c>
      <c r="I190" s="27">
        <v>4676</v>
      </c>
      <c r="J190" s="27">
        <f>J191</f>
        <v>4676</v>
      </c>
      <c r="K190" s="43">
        <f t="shared" si="2"/>
        <v>100</v>
      </c>
      <c r="L190" s="26"/>
      <c r="M190" s="19"/>
      <c r="N190" s="2"/>
    </row>
    <row r="191" spans="1:14" ht="31.5" x14ac:dyDescent="0.2">
      <c r="A191" s="25" t="s">
        <v>584</v>
      </c>
      <c r="B191" s="17" t="s">
        <v>583</v>
      </c>
      <c r="C191" s="17" t="s">
        <v>582</v>
      </c>
      <c r="D191" s="17" t="s">
        <v>581</v>
      </c>
      <c r="E191" s="24">
        <v>200</v>
      </c>
      <c r="F191" s="23" t="s">
        <v>84</v>
      </c>
      <c r="G191" s="22"/>
      <c r="H191" s="17">
        <v>200</v>
      </c>
      <c r="I191" s="21">
        <v>4676</v>
      </c>
      <c r="J191" s="21">
        <v>4676</v>
      </c>
      <c r="K191" s="43">
        <f t="shared" si="2"/>
        <v>100</v>
      </c>
      <c r="L191" s="20">
        <v>10100</v>
      </c>
      <c r="M191" s="19"/>
      <c r="N191" s="2"/>
    </row>
    <row r="192" spans="1:14" ht="47.25" x14ac:dyDescent="0.2">
      <c r="A192" s="31" t="s">
        <v>570</v>
      </c>
      <c r="B192" s="50"/>
      <c r="C192" s="50"/>
      <c r="D192" s="50"/>
      <c r="E192" s="51"/>
      <c r="F192" s="30" t="s">
        <v>580</v>
      </c>
      <c r="G192" s="29" t="s">
        <v>579</v>
      </c>
      <c r="H192" s="28" t="s">
        <v>82</v>
      </c>
      <c r="I192" s="27">
        <v>53428054.439999998</v>
      </c>
      <c r="J192" s="27">
        <f>J193</f>
        <v>51523748.120000005</v>
      </c>
      <c r="K192" s="43">
        <f t="shared" si="2"/>
        <v>96.435755821618883</v>
      </c>
      <c r="L192" s="26"/>
      <c r="M192" s="19"/>
      <c r="N192" s="2"/>
    </row>
    <row r="193" spans="1:14" ht="63" x14ac:dyDescent="0.2">
      <c r="A193" s="31" t="s">
        <v>570</v>
      </c>
      <c r="B193" s="50"/>
      <c r="C193" s="50"/>
      <c r="D193" s="50"/>
      <c r="E193" s="51"/>
      <c r="F193" s="30" t="s">
        <v>578</v>
      </c>
      <c r="G193" s="29" t="s">
        <v>577</v>
      </c>
      <c r="H193" s="28" t="s">
        <v>82</v>
      </c>
      <c r="I193" s="27">
        <v>53428054.439999998</v>
      </c>
      <c r="J193" s="27">
        <f>J194+J196</f>
        <v>51523748.120000005</v>
      </c>
      <c r="K193" s="43">
        <f t="shared" si="2"/>
        <v>96.435755821618883</v>
      </c>
      <c r="L193" s="26"/>
      <c r="M193" s="19"/>
      <c r="N193" s="2"/>
    </row>
    <row r="194" spans="1:14" ht="31.5" x14ac:dyDescent="0.2">
      <c r="A194" s="31" t="s">
        <v>574</v>
      </c>
      <c r="B194" s="50"/>
      <c r="C194" s="50"/>
      <c r="D194" s="50"/>
      <c r="E194" s="51"/>
      <c r="F194" s="30" t="s">
        <v>576</v>
      </c>
      <c r="G194" s="29" t="s">
        <v>575</v>
      </c>
      <c r="H194" s="28" t="s">
        <v>82</v>
      </c>
      <c r="I194" s="27">
        <v>754178.14</v>
      </c>
      <c r="J194" s="27">
        <f>J195</f>
        <v>754178.14</v>
      </c>
      <c r="K194" s="43">
        <f t="shared" si="2"/>
        <v>100</v>
      </c>
      <c r="L194" s="26"/>
      <c r="M194" s="19"/>
      <c r="N194" s="2"/>
    </row>
    <row r="195" spans="1:14" ht="47.25" x14ac:dyDescent="0.2">
      <c r="A195" s="25" t="s">
        <v>574</v>
      </c>
      <c r="B195" s="17" t="s">
        <v>569</v>
      </c>
      <c r="C195" s="17" t="s">
        <v>568</v>
      </c>
      <c r="D195" s="17" t="s">
        <v>573</v>
      </c>
      <c r="E195" s="24">
        <v>600</v>
      </c>
      <c r="F195" s="23" t="s">
        <v>121</v>
      </c>
      <c r="G195" s="22"/>
      <c r="H195" s="17">
        <v>600</v>
      </c>
      <c r="I195" s="21">
        <v>754178.14</v>
      </c>
      <c r="J195" s="21">
        <v>754178.14</v>
      </c>
      <c r="K195" s="43">
        <f t="shared" si="2"/>
        <v>100</v>
      </c>
      <c r="L195" s="20">
        <v>10103</v>
      </c>
      <c r="M195" s="19"/>
      <c r="N195" s="2"/>
    </row>
    <row r="196" spans="1:14" ht="31.5" x14ac:dyDescent="0.2">
      <c r="A196" s="31" t="s">
        <v>570</v>
      </c>
      <c r="B196" s="50"/>
      <c r="C196" s="50"/>
      <c r="D196" s="50"/>
      <c r="E196" s="51"/>
      <c r="F196" s="30" t="s">
        <v>572</v>
      </c>
      <c r="G196" s="29" t="s">
        <v>571</v>
      </c>
      <c r="H196" s="28" t="s">
        <v>82</v>
      </c>
      <c r="I196" s="27">
        <v>52673876.299999997</v>
      </c>
      <c r="J196" s="27">
        <f>J197+J198</f>
        <v>50769569.980000004</v>
      </c>
      <c r="K196" s="43">
        <f t="shared" si="2"/>
        <v>96.384723407948641</v>
      </c>
      <c r="L196" s="26"/>
      <c r="M196" s="19"/>
      <c r="N196" s="2"/>
    </row>
    <row r="197" spans="1:14" ht="31.5" x14ac:dyDescent="0.2">
      <c r="A197" s="25" t="s">
        <v>570</v>
      </c>
      <c r="B197" s="17" t="s">
        <v>569</v>
      </c>
      <c r="C197" s="17" t="s">
        <v>568</v>
      </c>
      <c r="D197" s="17" t="s">
        <v>567</v>
      </c>
      <c r="E197" s="24">
        <v>200</v>
      </c>
      <c r="F197" s="23" t="s">
        <v>84</v>
      </c>
      <c r="G197" s="22"/>
      <c r="H197" s="17">
        <v>200</v>
      </c>
      <c r="I197" s="21">
        <v>52673876.299999997</v>
      </c>
      <c r="J197" s="21">
        <v>25867040</v>
      </c>
      <c r="K197" s="43">
        <f t="shared" si="2"/>
        <v>49.107910442505258</v>
      </c>
      <c r="L197" s="20">
        <v>10100</v>
      </c>
      <c r="M197" s="19"/>
      <c r="N197" s="2"/>
    </row>
    <row r="198" spans="1:14" ht="47.25" x14ac:dyDescent="0.2">
      <c r="A198" s="25" t="s">
        <v>570</v>
      </c>
      <c r="B198" s="17" t="s">
        <v>569</v>
      </c>
      <c r="C198" s="17" t="s">
        <v>568</v>
      </c>
      <c r="D198" s="17" t="s">
        <v>567</v>
      </c>
      <c r="E198" s="24">
        <v>600</v>
      </c>
      <c r="F198" s="23" t="s">
        <v>121</v>
      </c>
      <c r="G198" s="22"/>
      <c r="H198" s="17">
        <v>600</v>
      </c>
      <c r="I198" s="21">
        <v>26380523.940000001</v>
      </c>
      <c r="J198" s="21">
        <v>24902529.98</v>
      </c>
      <c r="K198" s="43">
        <f t="shared" si="2"/>
        <v>94.397404830315139</v>
      </c>
      <c r="L198" s="20">
        <v>10365</v>
      </c>
      <c r="M198" s="19"/>
      <c r="N198" s="2"/>
    </row>
    <row r="199" spans="1:14" ht="47.25" x14ac:dyDescent="0.2">
      <c r="A199" s="31" t="s">
        <v>515</v>
      </c>
      <c r="B199" s="50"/>
      <c r="C199" s="50"/>
      <c r="D199" s="50"/>
      <c r="E199" s="51"/>
      <c r="F199" s="30" t="s">
        <v>566</v>
      </c>
      <c r="G199" s="29" t="s">
        <v>565</v>
      </c>
      <c r="H199" s="28" t="s">
        <v>82</v>
      </c>
      <c r="I199" s="27">
        <v>905121294.57000005</v>
      </c>
      <c r="J199" s="27">
        <f>J200+J224</f>
        <v>878783754.53999996</v>
      </c>
      <c r="K199" s="43">
        <f t="shared" si="2"/>
        <v>97.090164579266443</v>
      </c>
      <c r="L199" s="26"/>
      <c r="M199" s="19"/>
      <c r="N199" s="2"/>
    </row>
    <row r="200" spans="1:14" ht="47.25" x14ac:dyDescent="0.2">
      <c r="A200" s="31" t="s">
        <v>522</v>
      </c>
      <c r="B200" s="50"/>
      <c r="C200" s="50"/>
      <c r="D200" s="50"/>
      <c r="E200" s="51"/>
      <c r="F200" s="30" t="s">
        <v>564</v>
      </c>
      <c r="G200" s="29" t="s">
        <v>563</v>
      </c>
      <c r="H200" s="28" t="s">
        <v>82</v>
      </c>
      <c r="I200" s="27">
        <v>880039764.15999997</v>
      </c>
      <c r="J200" s="27">
        <f>J201+J203+J205+J208+J210+J212+J214+J216+J218+J220+J222</f>
        <v>865506528.75999999</v>
      </c>
      <c r="K200" s="43">
        <f t="shared" si="2"/>
        <v>98.348570599662395</v>
      </c>
      <c r="L200" s="26"/>
      <c r="M200" s="19"/>
      <c r="N200" s="2"/>
    </row>
    <row r="201" spans="1:14" ht="63" x14ac:dyDescent="0.2">
      <c r="A201" s="31" t="s">
        <v>560</v>
      </c>
      <c r="B201" s="50"/>
      <c r="C201" s="50"/>
      <c r="D201" s="50"/>
      <c r="E201" s="51"/>
      <c r="F201" s="30" t="s">
        <v>562</v>
      </c>
      <c r="G201" s="29" t="s">
        <v>561</v>
      </c>
      <c r="H201" s="28" t="s">
        <v>82</v>
      </c>
      <c r="I201" s="27">
        <v>600000000</v>
      </c>
      <c r="J201" s="27">
        <f>J202</f>
        <v>600000000</v>
      </c>
      <c r="K201" s="43">
        <f t="shared" si="2"/>
        <v>100</v>
      </c>
      <c r="L201" s="26"/>
      <c r="M201" s="19"/>
      <c r="N201" s="2"/>
    </row>
    <row r="202" spans="1:14" ht="47.25" x14ac:dyDescent="0.2">
      <c r="A202" s="25" t="s">
        <v>560</v>
      </c>
      <c r="B202" s="17" t="s">
        <v>514</v>
      </c>
      <c r="C202" s="17" t="s">
        <v>521</v>
      </c>
      <c r="D202" s="17" t="s">
        <v>559</v>
      </c>
      <c r="E202" s="24">
        <v>600</v>
      </c>
      <c r="F202" s="23" t="s">
        <v>121</v>
      </c>
      <c r="G202" s="22"/>
      <c r="H202" s="17">
        <v>600</v>
      </c>
      <c r="I202" s="21">
        <v>600000000</v>
      </c>
      <c r="J202" s="21">
        <v>600000000</v>
      </c>
      <c r="K202" s="43">
        <f t="shared" ref="K202:K265" si="3">J202/I202*100</f>
        <v>100</v>
      </c>
      <c r="L202" s="20">
        <v>30301</v>
      </c>
      <c r="M202" s="19"/>
      <c r="N202" s="2"/>
    </row>
    <row r="203" spans="1:14" ht="31.5" x14ac:dyDescent="0.2">
      <c r="A203" s="31" t="s">
        <v>556</v>
      </c>
      <c r="B203" s="50"/>
      <c r="C203" s="50"/>
      <c r="D203" s="50"/>
      <c r="E203" s="51"/>
      <c r="F203" s="30" t="s">
        <v>558</v>
      </c>
      <c r="G203" s="29" t="s">
        <v>557</v>
      </c>
      <c r="H203" s="28" t="s">
        <v>82</v>
      </c>
      <c r="I203" s="27">
        <v>4234177.26</v>
      </c>
      <c r="J203" s="27">
        <f>J204</f>
        <v>3126616.38</v>
      </c>
      <c r="K203" s="43">
        <f t="shared" si="3"/>
        <v>73.842359164717635</v>
      </c>
      <c r="L203" s="26"/>
      <c r="M203" s="19"/>
      <c r="N203" s="2"/>
    </row>
    <row r="204" spans="1:14" ht="47.25" x14ac:dyDescent="0.2">
      <c r="A204" s="25" t="s">
        <v>556</v>
      </c>
      <c r="B204" s="17" t="s">
        <v>514</v>
      </c>
      <c r="C204" s="17" t="s">
        <v>521</v>
      </c>
      <c r="D204" s="17" t="s">
        <v>555</v>
      </c>
      <c r="E204" s="24">
        <v>400</v>
      </c>
      <c r="F204" s="23" t="s">
        <v>110</v>
      </c>
      <c r="G204" s="22"/>
      <c r="H204" s="17">
        <v>400</v>
      </c>
      <c r="I204" s="21">
        <v>4234177.26</v>
      </c>
      <c r="J204" s="21">
        <v>3126616.38</v>
      </c>
      <c r="K204" s="43">
        <f t="shared" si="3"/>
        <v>73.842359164717635</v>
      </c>
      <c r="L204" s="20">
        <v>10100</v>
      </c>
      <c r="M204" s="19"/>
      <c r="N204" s="2"/>
    </row>
    <row r="205" spans="1:14" ht="31.5" x14ac:dyDescent="0.2">
      <c r="A205" s="31" t="s">
        <v>552</v>
      </c>
      <c r="B205" s="50"/>
      <c r="C205" s="50"/>
      <c r="D205" s="50"/>
      <c r="E205" s="51"/>
      <c r="F205" s="30" t="s">
        <v>554</v>
      </c>
      <c r="G205" s="29" t="s">
        <v>553</v>
      </c>
      <c r="H205" s="28" t="s">
        <v>82</v>
      </c>
      <c r="I205" s="27">
        <v>101126372.63</v>
      </c>
      <c r="J205" s="27">
        <f>J206+J207</f>
        <v>92474959.539999992</v>
      </c>
      <c r="K205" s="43">
        <f t="shared" si="3"/>
        <v>91.444948666700725</v>
      </c>
      <c r="L205" s="26"/>
      <c r="M205" s="19"/>
      <c r="N205" s="2"/>
    </row>
    <row r="206" spans="1:14" ht="31.5" x14ac:dyDescent="0.2">
      <c r="A206" s="25" t="s">
        <v>552</v>
      </c>
      <c r="B206" s="17" t="s">
        <v>514</v>
      </c>
      <c r="C206" s="17" t="s">
        <v>521</v>
      </c>
      <c r="D206" s="17" t="s">
        <v>551</v>
      </c>
      <c r="E206" s="24">
        <v>200</v>
      </c>
      <c r="F206" s="23" t="s">
        <v>84</v>
      </c>
      <c r="G206" s="22"/>
      <c r="H206" s="17">
        <v>200</v>
      </c>
      <c r="I206" s="21">
        <v>6978985.21</v>
      </c>
      <c r="J206" s="21">
        <v>6978985.21</v>
      </c>
      <c r="K206" s="43">
        <f t="shared" si="3"/>
        <v>100</v>
      </c>
      <c r="L206" s="20">
        <v>10100</v>
      </c>
      <c r="M206" s="19"/>
      <c r="N206" s="2"/>
    </row>
    <row r="207" spans="1:14" ht="47.25" x14ac:dyDescent="0.2">
      <c r="A207" s="25" t="s">
        <v>552</v>
      </c>
      <c r="B207" s="17" t="s">
        <v>514</v>
      </c>
      <c r="C207" s="17" t="s">
        <v>521</v>
      </c>
      <c r="D207" s="17" t="s">
        <v>551</v>
      </c>
      <c r="E207" s="24">
        <v>600</v>
      </c>
      <c r="F207" s="23" t="s">
        <v>121</v>
      </c>
      <c r="G207" s="22"/>
      <c r="H207" s="17">
        <v>600</v>
      </c>
      <c r="I207" s="21">
        <v>94147387.420000002</v>
      </c>
      <c r="J207" s="21">
        <v>85495974.329999998</v>
      </c>
      <c r="K207" s="43">
        <f t="shared" si="3"/>
        <v>90.810777306644454</v>
      </c>
      <c r="L207" s="20">
        <v>10110</v>
      </c>
      <c r="M207" s="19"/>
      <c r="N207" s="2"/>
    </row>
    <row r="208" spans="1:14" ht="31.5" x14ac:dyDescent="0.2">
      <c r="A208" s="31" t="s">
        <v>548</v>
      </c>
      <c r="B208" s="50"/>
      <c r="C208" s="50"/>
      <c r="D208" s="50"/>
      <c r="E208" s="51"/>
      <c r="F208" s="30" t="s">
        <v>550</v>
      </c>
      <c r="G208" s="29" t="s">
        <v>549</v>
      </c>
      <c r="H208" s="28" t="s">
        <v>82</v>
      </c>
      <c r="I208" s="27">
        <v>10389862.26</v>
      </c>
      <c r="J208" s="27">
        <f>J209</f>
        <v>5878242.1299999999</v>
      </c>
      <c r="K208" s="43">
        <f t="shared" si="3"/>
        <v>56.576708938969134</v>
      </c>
      <c r="L208" s="26"/>
      <c r="M208" s="19"/>
      <c r="N208" s="2"/>
    </row>
    <row r="209" spans="1:14" ht="47.25" x14ac:dyDescent="0.2">
      <c r="A209" s="25" t="s">
        <v>548</v>
      </c>
      <c r="B209" s="17" t="s">
        <v>514</v>
      </c>
      <c r="C209" s="17" t="s">
        <v>521</v>
      </c>
      <c r="D209" s="17" t="s">
        <v>547</v>
      </c>
      <c r="E209" s="24">
        <v>600</v>
      </c>
      <c r="F209" s="23" t="s">
        <v>121</v>
      </c>
      <c r="G209" s="22"/>
      <c r="H209" s="17">
        <v>600</v>
      </c>
      <c r="I209" s="21">
        <v>10389862.26</v>
      </c>
      <c r="J209" s="21">
        <v>5878242.1299999999</v>
      </c>
      <c r="K209" s="43">
        <f t="shared" si="3"/>
        <v>56.576708938969134</v>
      </c>
      <c r="L209" s="20">
        <v>10100</v>
      </c>
      <c r="M209" s="19"/>
      <c r="N209" s="2"/>
    </row>
    <row r="210" spans="1:14" ht="31.5" x14ac:dyDescent="0.2">
      <c r="A210" s="31" t="s">
        <v>544</v>
      </c>
      <c r="B210" s="50"/>
      <c r="C210" s="50"/>
      <c r="D210" s="50"/>
      <c r="E210" s="51"/>
      <c r="F210" s="30" t="s">
        <v>546</v>
      </c>
      <c r="G210" s="29" t="s">
        <v>545</v>
      </c>
      <c r="H210" s="28" t="s">
        <v>82</v>
      </c>
      <c r="I210" s="27">
        <v>8415850.5099999998</v>
      </c>
      <c r="J210" s="27">
        <f>J211</f>
        <v>8415406.2100000009</v>
      </c>
      <c r="K210" s="43">
        <f t="shared" si="3"/>
        <v>99.994720676187498</v>
      </c>
      <c r="L210" s="26"/>
      <c r="M210" s="19"/>
      <c r="N210" s="2"/>
    </row>
    <row r="211" spans="1:14" ht="47.25" x14ac:dyDescent="0.2">
      <c r="A211" s="25" t="s">
        <v>544</v>
      </c>
      <c r="B211" s="17" t="s">
        <v>514</v>
      </c>
      <c r="C211" s="17" t="s">
        <v>521</v>
      </c>
      <c r="D211" s="17" t="s">
        <v>543</v>
      </c>
      <c r="E211" s="24">
        <v>400</v>
      </c>
      <c r="F211" s="23" t="s">
        <v>110</v>
      </c>
      <c r="G211" s="22"/>
      <c r="H211" s="17">
        <v>400</v>
      </c>
      <c r="I211" s="21">
        <v>8415850.5099999998</v>
      </c>
      <c r="J211" s="21">
        <v>8415406.2100000009</v>
      </c>
      <c r="K211" s="43">
        <f t="shared" si="3"/>
        <v>99.994720676187498</v>
      </c>
      <c r="L211" s="20">
        <v>10100</v>
      </c>
      <c r="M211" s="19"/>
      <c r="N211" s="2"/>
    </row>
    <row r="212" spans="1:14" ht="31.5" x14ac:dyDescent="0.2">
      <c r="A212" s="31" t="s">
        <v>540</v>
      </c>
      <c r="B212" s="50"/>
      <c r="C212" s="50"/>
      <c r="D212" s="50"/>
      <c r="E212" s="51"/>
      <c r="F212" s="30" t="s">
        <v>542</v>
      </c>
      <c r="G212" s="29" t="s">
        <v>541</v>
      </c>
      <c r="H212" s="28" t="s">
        <v>82</v>
      </c>
      <c r="I212" s="27">
        <v>20020321.640000001</v>
      </c>
      <c r="J212" s="27">
        <f>J213</f>
        <v>20020321.640000001</v>
      </c>
      <c r="K212" s="43">
        <f t="shared" si="3"/>
        <v>100</v>
      </c>
      <c r="L212" s="26"/>
      <c r="M212" s="19"/>
      <c r="N212" s="2"/>
    </row>
    <row r="213" spans="1:14" ht="47.25" x14ac:dyDescent="0.2">
      <c r="A213" s="25" t="s">
        <v>540</v>
      </c>
      <c r="B213" s="17" t="s">
        <v>514</v>
      </c>
      <c r="C213" s="17" t="s">
        <v>521</v>
      </c>
      <c r="D213" s="17" t="s">
        <v>539</v>
      </c>
      <c r="E213" s="24">
        <v>600</v>
      </c>
      <c r="F213" s="23" t="s">
        <v>121</v>
      </c>
      <c r="G213" s="22"/>
      <c r="H213" s="17">
        <v>600</v>
      </c>
      <c r="I213" s="21">
        <v>20020321.640000001</v>
      </c>
      <c r="J213" s="21">
        <v>20020321.640000001</v>
      </c>
      <c r="K213" s="43">
        <f t="shared" si="3"/>
        <v>100</v>
      </c>
      <c r="L213" s="20">
        <v>10100</v>
      </c>
      <c r="M213" s="19"/>
      <c r="N213" s="2"/>
    </row>
    <row r="214" spans="1:14" ht="47.25" x14ac:dyDescent="0.2">
      <c r="A214" s="31" t="s">
        <v>536</v>
      </c>
      <c r="B214" s="50"/>
      <c r="C214" s="50"/>
      <c r="D214" s="50"/>
      <c r="E214" s="51"/>
      <c r="F214" s="30" t="s">
        <v>538</v>
      </c>
      <c r="G214" s="29" t="s">
        <v>537</v>
      </c>
      <c r="H214" s="28" t="s">
        <v>82</v>
      </c>
      <c r="I214" s="27">
        <v>14500000</v>
      </c>
      <c r="J214" s="27">
        <f>J215</f>
        <v>14500000</v>
      </c>
      <c r="K214" s="43">
        <f t="shared" si="3"/>
        <v>100</v>
      </c>
      <c r="L214" s="26"/>
      <c r="M214" s="19"/>
      <c r="N214" s="2"/>
    </row>
    <row r="215" spans="1:14" ht="47.25" x14ac:dyDescent="0.2">
      <c r="A215" s="25" t="s">
        <v>536</v>
      </c>
      <c r="B215" s="17" t="s">
        <v>514</v>
      </c>
      <c r="C215" s="17" t="s">
        <v>521</v>
      </c>
      <c r="D215" s="17" t="s">
        <v>535</v>
      </c>
      <c r="E215" s="24">
        <v>400</v>
      </c>
      <c r="F215" s="23" t="s">
        <v>110</v>
      </c>
      <c r="G215" s="22"/>
      <c r="H215" s="17">
        <v>400</v>
      </c>
      <c r="I215" s="21">
        <v>14500000</v>
      </c>
      <c r="J215" s="21">
        <v>14500000</v>
      </c>
      <c r="K215" s="43">
        <f t="shared" si="3"/>
        <v>100</v>
      </c>
      <c r="L215" s="20">
        <v>10100</v>
      </c>
      <c r="M215" s="19"/>
      <c r="N215" s="2"/>
    </row>
    <row r="216" spans="1:14" ht="31.5" x14ac:dyDescent="0.2">
      <c r="A216" s="31" t="s">
        <v>533</v>
      </c>
      <c r="B216" s="50"/>
      <c r="C216" s="50"/>
      <c r="D216" s="50"/>
      <c r="E216" s="51"/>
      <c r="F216" s="30" t="s">
        <v>182</v>
      </c>
      <c r="G216" s="29" t="s">
        <v>534</v>
      </c>
      <c r="H216" s="28" t="s">
        <v>82</v>
      </c>
      <c r="I216" s="27">
        <v>118599.86</v>
      </c>
      <c r="J216" s="27">
        <f>J217</f>
        <v>118599.86</v>
      </c>
      <c r="K216" s="43">
        <f t="shared" si="3"/>
        <v>100</v>
      </c>
      <c r="L216" s="26"/>
      <c r="M216" s="19"/>
      <c r="N216" s="2"/>
    </row>
    <row r="217" spans="1:14" ht="47.25" x14ac:dyDescent="0.2">
      <c r="A217" s="25" t="s">
        <v>533</v>
      </c>
      <c r="B217" s="17" t="s">
        <v>514</v>
      </c>
      <c r="C217" s="17" t="s">
        <v>521</v>
      </c>
      <c r="D217" s="17" t="s">
        <v>532</v>
      </c>
      <c r="E217" s="24">
        <v>600</v>
      </c>
      <c r="F217" s="23" t="s">
        <v>121</v>
      </c>
      <c r="G217" s="22"/>
      <c r="H217" s="17">
        <v>600</v>
      </c>
      <c r="I217" s="21">
        <v>118599.86</v>
      </c>
      <c r="J217" s="21">
        <v>118599.86</v>
      </c>
      <c r="K217" s="43">
        <f t="shared" si="3"/>
        <v>100</v>
      </c>
      <c r="L217" s="20">
        <v>10100</v>
      </c>
      <c r="M217" s="19"/>
      <c r="N217" s="2"/>
    </row>
    <row r="218" spans="1:14" ht="31.5" x14ac:dyDescent="0.2">
      <c r="A218" s="31" t="s">
        <v>529</v>
      </c>
      <c r="B218" s="50"/>
      <c r="C218" s="50"/>
      <c r="D218" s="50"/>
      <c r="E218" s="51"/>
      <c r="F218" s="30" t="s">
        <v>531</v>
      </c>
      <c r="G218" s="29" t="s">
        <v>530</v>
      </c>
      <c r="H218" s="28" t="s">
        <v>82</v>
      </c>
      <c r="I218" s="27">
        <v>61284580</v>
      </c>
      <c r="J218" s="27">
        <f>J219</f>
        <v>61284580</v>
      </c>
      <c r="K218" s="43">
        <f t="shared" si="3"/>
        <v>100</v>
      </c>
      <c r="L218" s="26"/>
      <c r="M218" s="19"/>
      <c r="N218" s="2"/>
    </row>
    <row r="219" spans="1:14" ht="47.25" x14ac:dyDescent="0.2">
      <c r="A219" s="25" t="s">
        <v>529</v>
      </c>
      <c r="B219" s="17" t="s">
        <v>514</v>
      </c>
      <c r="C219" s="17" t="s">
        <v>521</v>
      </c>
      <c r="D219" s="17" t="s">
        <v>528</v>
      </c>
      <c r="E219" s="24">
        <v>600</v>
      </c>
      <c r="F219" s="23" t="s">
        <v>121</v>
      </c>
      <c r="G219" s="22"/>
      <c r="H219" s="17">
        <v>600</v>
      </c>
      <c r="I219" s="21">
        <v>61284580</v>
      </c>
      <c r="J219" s="21">
        <v>61284580</v>
      </c>
      <c r="K219" s="43">
        <f t="shared" si="3"/>
        <v>100</v>
      </c>
      <c r="L219" s="20">
        <v>10338</v>
      </c>
      <c r="M219" s="19"/>
      <c r="N219" s="2"/>
    </row>
    <row r="220" spans="1:14" ht="63" x14ac:dyDescent="0.2">
      <c r="A220" s="31" t="s">
        <v>525</v>
      </c>
      <c r="B220" s="50"/>
      <c r="C220" s="50"/>
      <c r="D220" s="50"/>
      <c r="E220" s="51"/>
      <c r="F220" s="30" t="s">
        <v>527</v>
      </c>
      <c r="G220" s="29" t="s">
        <v>526</v>
      </c>
      <c r="H220" s="28" t="s">
        <v>82</v>
      </c>
      <c r="I220" s="27">
        <v>58000000</v>
      </c>
      <c r="J220" s="27">
        <f>J221</f>
        <v>58000000</v>
      </c>
      <c r="K220" s="43">
        <f t="shared" si="3"/>
        <v>100</v>
      </c>
      <c r="L220" s="26"/>
      <c r="M220" s="19"/>
      <c r="N220" s="2"/>
    </row>
    <row r="221" spans="1:14" ht="47.25" x14ac:dyDescent="0.2">
      <c r="A221" s="25" t="s">
        <v>525</v>
      </c>
      <c r="B221" s="17" t="s">
        <v>514</v>
      </c>
      <c r="C221" s="17" t="s">
        <v>521</v>
      </c>
      <c r="D221" s="17" t="s">
        <v>524</v>
      </c>
      <c r="E221" s="24">
        <v>400</v>
      </c>
      <c r="F221" s="23" t="s">
        <v>110</v>
      </c>
      <c r="G221" s="22"/>
      <c r="H221" s="17">
        <v>400</v>
      </c>
      <c r="I221" s="21">
        <v>58000000</v>
      </c>
      <c r="J221" s="21">
        <v>58000000</v>
      </c>
      <c r="K221" s="43">
        <f t="shared" si="3"/>
        <v>100</v>
      </c>
      <c r="L221" s="20">
        <v>10325</v>
      </c>
      <c r="M221" s="19"/>
      <c r="N221" s="2"/>
    </row>
    <row r="222" spans="1:14" ht="63" x14ac:dyDescent="0.2">
      <c r="A222" s="31" t="s">
        <v>522</v>
      </c>
      <c r="B222" s="50"/>
      <c r="C222" s="50"/>
      <c r="D222" s="50"/>
      <c r="E222" s="51"/>
      <c r="F222" s="30" t="s">
        <v>178</v>
      </c>
      <c r="G222" s="29" t="s">
        <v>523</v>
      </c>
      <c r="H222" s="28" t="s">
        <v>82</v>
      </c>
      <c r="I222" s="27">
        <v>1950000</v>
      </c>
      <c r="J222" s="27">
        <f>J223</f>
        <v>1687803</v>
      </c>
      <c r="K222" s="43">
        <f t="shared" si="3"/>
        <v>86.554000000000002</v>
      </c>
      <c r="L222" s="26"/>
      <c r="M222" s="19"/>
      <c r="N222" s="2"/>
    </row>
    <row r="223" spans="1:14" ht="47.25" x14ac:dyDescent="0.2">
      <c r="A223" s="25" t="s">
        <v>522</v>
      </c>
      <c r="B223" s="17" t="s">
        <v>514</v>
      </c>
      <c r="C223" s="17" t="s">
        <v>521</v>
      </c>
      <c r="D223" s="17" t="s">
        <v>520</v>
      </c>
      <c r="E223" s="24">
        <v>600</v>
      </c>
      <c r="F223" s="23" t="s">
        <v>121</v>
      </c>
      <c r="G223" s="22"/>
      <c r="H223" s="17">
        <v>600</v>
      </c>
      <c r="I223" s="21">
        <v>1950000</v>
      </c>
      <c r="J223" s="21">
        <v>1687803</v>
      </c>
      <c r="K223" s="43">
        <f t="shared" si="3"/>
        <v>86.554000000000002</v>
      </c>
      <c r="L223" s="20">
        <v>10363</v>
      </c>
      <c r="M223" s="19"/>
      <c r="N223" s="2"/>
    </row>
    <row r="224" spans="1:14" ht="47.25" x14ac:dyDescent="0.2">
      <c r="A224" s="31" t="s">
        <v>515</v>
      </c>
      <c r="B224" s="50"/>
      <c r="C224" s="50"/>
      <c r="D224" s="50"/>
      <c r="E224" s="51"/>
      <c r="F224" s="30" t="s">
        <v>519</v>
      </c>
      <c r="G224" s="29" t="s">
        <v>518</v>
      </c>
      <c r="H224" s="28" t="s">
        <v>82</v>
      </c>
      <c r="I224" s="27">
        <v>25081530.41</v>
      </c>
      <c r="J224" s="27">
        <f>J225</f>
        <v>13277225.779999999</v>
      </c>
      <c r="K224" s="43">
        <f t="shared" si="3"/>
        <v>52.936266499536934</v>
      </c>
      <c r="L224" s="26"/>
      <c r="M224" s="19"/>
      <c r="N224" s="2"/>
    </row>
    <row r="225" spans="1:14" ht="31.5" x14ac:dyDescent="0.2">
      <c r="A225" s="31" t="s">
        <v>515</v>
      </c>
      <c r="B225" s="50"/>
      <c r="C225" s="50"/>
      <c r="D225" s="50"/>
      <c r="E225" s="51"/>
      <c r="F225" s="30" t="s">
        <v>517</v>
      </c>
      <c r="G225" s="29" t="s">
        <v>516</v>
      </c>
      <c r="H225" s="28" t="s">
        <v>82</v>
      </c>
      <c r="I225" s="27">
        <v>25081530.41</v>
      </c>
      <c r="J225" s="27">
        <f>J226</f>
        <v>13277225.779999999</v>
      </c>
      <c r="K225" s="43">
        <f t="shared" si="3"/>
        <v>52.936266499536934</v>
      </c>
      <c r="L225" s="26"/>
      <c r="M225" s="19"/>
      <c r="N225" s="2"/>
    </row>
    <row r="226" spans="1:14" ht="47.25" x14ac:dyDescent="0.2">
      <c r="A226" s="25" t="s">
        <v>515</v>
      </c>
      <c r="B226" s="17" t="s">
        <v>514</v>
      </c>
      <c r="C226" s="17" t="s">
        <v>513</v>
      </c>
      <c r="D226" s="17" t="s">
        <v>512</v>
      </c>
      <c r="E226" s="24">
        <v>600</v>
      </c>
      <c r="F226" s="23" t="s">
        <v>121</v>
      </c>
      <c r="G226" s="22"/>
      <c r="H226" s="17">
        <v>600</v>
      </c>
      <c r="I226" s="21">
        <v>25081530.41</v>
      </c>
      <c r="J226" s="21">
        <v>13277225.779999999</v>
      </c>
      <c r="K226" s="43">
        <f t="shared" si="3"/>
        <v>52.936266499536934</v>
      </c>
      <c r="L226" s="20">
        <v>10100</v>
      </c>
      <c r="M226" s="19"/>
      <c r="N226" s="2"/>
    </row>
    <row r="227" spans="1:14" ht="47.25" x14ac:dyDescent="0.2">
      <c r="A227" s="31" t="s">
        <v>437</v>
      </c>
      <c r="B227" s="50"/>
      <c r="C227" s="50"/>
      <c r="D227" s="50"/>
      <c r="E227" s="51"/>
      <c r="F227" s="30" t="s">
        <v>511</v>
      </c>
      <c r="G227" s="29" t="s">
        <v>510</v>
      </c>
      <c r="H227" s="28" t="s">
        <v>82</v>
      </c>
      <c r="I227" s="27">
        <v>49292693.229999997</v>
      </c>
      <c r="J227" s="27">
        <f>J228+J235+J238+J262</f>
        <v>46827784.399999999</v>
      </c>
      <c r="K227" s="43">
        <f t="shared" si="3"/>
        <v>94.999443794846599</v>
      </c>
      <c r="L227" s="26"/>
      <c r="M227" s="19"/>
      <c r="N227" s="2"/>
    </row>
    <row r="228" spans="1:14" ht="47.25" x14ac:dyDescent="0.2">
      <c r="A228" s="31" t="s">
        <v>498</v>
      </c>
      <c r="B228" s="50"/>
      <c r="C228" s="50"/>
      <c r="D228" s="50"/>
      <c r="E228" s="51"/>
      <c r="F228" s="30" t="s">
        <v>509</v>
      </c>
      <c r="G228" s="29" t="s">
        <v>508</v>
      </c>
      <c r="H228" s="28" t="s">
        <v>82</v>
      </c>
      <c r="I228" s="27">
        <v>17446786.23</v>
      </c>
      <c r="J228" s="27">
        <f>J229+J231+J233</f>
        <v>16601230.310000001</v>
      </c>
      <c r="K228" s="43">
        <f t="shared" si="3"/>
        <v>95.153514757084295</v>
      </c>
      <c r="L228" s="26"/>
      <c r="M228" s="19"/>
      <c r="N228" s="2"/>
    </row>
    <row r="229" spans="1:14" ht="31.5" x14ac:dyDescent="0.2">
      <c r="A229" s="31" t="s">
        <v>506</v>
      </c>
      <c r="B229" s="50"/>
      <c r="C229" s="50"/>
      <c r="D229" s="50"/>
      <c r="E229" s="51"/>
      <c r="F229" s="30" t="s">
        <v>313</v>
      </c>
      <c r="G229" s="29" t="s">
        <v>507</v>
      </c>
      <c r="H229" s="28" t="s">
        <v>82</v>
      </c>
      <c r="I229" s="27">
        <v>12299081.4</v>
      </c>
      <c r="J229" s="27">
        <f>J230</f>
        <v>11508642.140000001</v>
      </c>
      <c r="K229" s="43">
        <f t="shared" si="3"/>
        <v>93.573184579459735</v>
      </c>
      <c r="L229" s="26"/>
      <c r="M229" s="19"/>
      <c r="N229" s="2"/>
    </row>
    <row r="230" spans="1:14" ht="47.25" x14ac:dyDescent="0.2">
      <c r="A230" s="25" t="s">
        <v>506</v>
      </c>
      <c r="B230" s="17" t="s">
        <v>436</v>
      </c>
      <c r="C230" s="17" t="s">
        <v>497</v>
      </c>
      <c r="D230" s="17" t="s">
        <v>505</v>
      </c>
      <c r="E230" s="24">
        <v>600</v>
      </c>
      <c r="F230" s="23" t="s">
        <v>121</v>
      </c>
      <c r="G230" s="22"/>
      <c r="H230" s="17">
        <v>600</v>
      </c>
      <c r="I230" s="21">
        <v>12299081.4</v>
      </c>
      <c r="J230" s="21">
        <v>11508642.140000001</v>
      </c>
      <c r="K230" s="43">
        <f t="shared" si="3"/>
        <v>93.573184579459735</v>
      </c>
      <c r="L230" s="20">
        <v>10100</v>
      </c>
      <c r="M230" s="19"/>
      <c r="N230" s="2"/>
    </row>
    <row r="231" spans="1:14" ht="47.25" x14ac:dyDescent="0.2">
      <c r="A231" s="31" t="s">
        <v>502</v>
      </c>
      <c r="B231" s="50"/>
      <c r="C231" s="50"/>
      <c r="D231" s="50"/>
      <c r="E231" s="51"/>
      <c r="F231" s="30" t="s">
        <v>504</v>
      </c>
      <c r="G231" s="29" t="s">
        <v>503</v>
      </c>
      <c r="H231" s="28" t="s">
        <v>82</v>
      </c>
      <c r="I231" s="27">
        <v>4260459.83</v>
      </c>
      <c r="J231" s="27">
        <f>J232</f>
        <v>4205343.17</v>
      </c>
      <c r="K231" s="43">
        <f t="shared" si="3"/>
        <v>98.706321331516932</v>
      </c>
      <c r="L231" s="26"/>
      <c r="M231" s="19"/>
      <c r="N231" s="2"/>
    </row>
    <row r="232" spans="1:14" ht="47.25" x14ac:dyDescent="0.2">
      <c r="A232" s="25" t="s">
        <v>502</v>
      </c>
      <c r="B232" s="17" t="s">
        <v>436</v>
      </c>
      <c r="C232" s="17" t="s">
        <v>497</v>
      </c>
      <c r="D232" s="17" t="s">
        <v>501</v>
      </c>
      <c r="E232" s="24">
        <v>600</v>
      </c>
      <c r="F232" s="23" t="s">
        <v>121</v>
      </c>
      <c r="G232" s="22"/>
      <c r="H232" s="17">
        <v>600</v>
      </c>
      <c r="I232" s="21">
        <v>4260459.83</v>
      </c>
      <c r="J232" s="21">
        <v>4205343.17</v>
      </c>
      <c r="K232" s="43">
        <f t="shared" si="3"/>
        <v>98.706321331516932</v>
      </c>
      <c r="L232" s="20">
        <v>10100</v>
      </c>
      <c r="M232" s="19"/>
      <c r="N232" s="2"/>
    </row>
    <row r="233" spans="1:14" ht="78.75" x14ac:dyDescent="0.2">
      <c r="A233" s="31" t="s">
        <v>498</v>
      </c>
      <c r="B233" s="50"/>
      <c r="C233" s="50"/>
      <c r="D233" s="50"/>
      <c r="E233" s="51"/>
      <c r="F233" s="30" t="s">
        <v>500</v>
      </c>
      <c r="G233" s="29" t="s">
        <v>499</v>
      </c>
      <c r="H233" s="28" t="s">
        <v>82</v>
      </c>
      <c r="I233" s="27">
        <v>887245</v>
      </c>
      <c r="J233" s="27">
        <f>J234</f>
        <v>887245</v>
      </c>
      <c r="K233" s="43">
        <f t="shared" si="3"/>
        <v>100</v>
      </c>
      <c r="L233" s="26"/>
      <c r="M233" s="19"/>
      <c r="N233" s="2"/>
    </row>
    <row r="234" spans="1:14" ht="47.25" x14ac:dyDescent="0.2">
      <c r="A234" s="25" t="s">
        <v>498</v>
      </c>
      <c r="B234" s="17" t="s">
        <v>436</v>
      </c>
      <c r="C234" s="17" t="s">
        <v>497</v>
      </c>
      <c r="D234" s="17" t="s">
        <v>496</v>
      </c>
      <c r="E234" s="24">
        <v>600</v>
      </c>
      <c r="F234" s="23" t="s">
        <v>121</v>
      </c>
      <c r="G234" s="22"/>
      <c r="H234" s="17">
        <v>600</v>
      </c>
      <c r="I234" s="21">
        <v>887245</v>
      </c>
      <c r="J234" s="21">
        <v>887245</v>
      </c>
      <c r="K234" s="43">
        <f t="shared" si="3"/>
        <v>100</v>
      </c>
      <c r="L234" s="20">
        <v>10343</v>
      </c>
      <c r="M234" s="19"/>
      <c r="N234" s="2"/>
    </row>
    <row r="235" spans="1:14" ht="47.25" x14ac:dyDescent="0.2">
      <c r="A235" s="31" t="s">
        <v>491</v>
      </c>
      <c r="B235" s="50"/>
      <c r="C235" s="50"/>
      <c r="D235" s="50"/>
      <c r="E235" s="51"/>
      <c r="F235" s="30" t="s">
        <v>495</v>
      </c>
      <c r="G235" s="29" t="s">
        <v>494</v>
      </c>
      <c r="H235" s="28" t="s">
        <v>82</v>
      </c>
      <c r="I235" s="27">
        <v>500000</v>
      </c>
      <c r="J235" s="27">
        <f>J236</f>
        <v>332436.44</v>
      </c>
      <c r="K235" s="43">
        <f t="shared" si="3"/>
        <v>66.487288000000007</v>
      </c>
      <c r="L235" s="26"/>
      <c r="M235" s="19"/>
      <c r="N235" s="2"/>
    </row>
    <row r="236" spans="1:14" ht="63" x14ac:dyDescent="0.2">
      <c r="A236" s="31" t="s">
        <v>491</v>
      </c>
      <c r="B236" s="50"/>
      <c r="C236" s="50"/>
      <c r="D236" s="50"/>
      <c r="E236" s="51"/>
      <c r="F236" s="30" t="s">
        <v>493</v>
      </c>
      <c r="G236" s="29" t="s">
        <v>492</v>
      </c>
      <c r="H236" s="28" t="s">
        <v>82</v>
      </c>
      <c r="I236" s="27">
        <v>500000</v>
      </c>
      <c r="J236" s="27">
        <f>J237</f>
        <v>332436.44</v>
      </c>
      <c r="K236" s="43">
        <f t="shared" si="3"/>
        <v>66.487288000000007</v>
      </c>
      <c r="L236" s="26"/>
      <c r="M236" s="19"/>
      <c r="N236" s="2"/>
    </row>
    <row r="237" spans="1:14" ht="47.25" x14ac:dyDescent="0.2">
      <c r="A237" s="25" t="s">
        <v>491</v>
      </c>
      <c r="B237" s="17" t="s">
        <v>436</v>
      </c>
      <c r="C237" s="17" t="s">
        <v>490</v>
      </c>
      <c r="D237" s="17" t="s">
        <v>489</v>
      </c>
      <c r="E237" s="24">
        <v>600</v>
      </c>
      <c r="F237" s="23" t="s">
        <v>121</v>
      </c>
      <c r="G237" s="22"/>
      <c r="H237" s="17">
        <v>600</v>
      </c>
      <c r="I237" s="21">
        <v>500000</v>
      </c>
      <c r="J237" s="21">
        <v>332436.44</v>
      </c>
      <c r="K237" s="43">
        <f t="shared" si="3"/>
        <v>66.487288000000007</v>
      </c>
      <c r="L237" s="20">
        <v>10100</v>
      </c>
      <c r="M237" s="19"/>
      <c r="N237" s="2"/>
    </row>
    <row r="238" spans="1:14" ht="47.25" x14ac:dyDescent="0.2">
      <c r="A238" s="31" t="s">
        <v>448</v>
      </c>
      <c r="B238" s="50"/>
      <c r="C238" s="50"/>
      <c r="D238" s="50"/>
      <c r="E238" s="51"/>
      <c r="F238" s="30" t="s">
        <v>488</v>
      </c>
      <c r="G238" s="29" t="s">
        <v>487</v>
      </c>
      <c r="H238" s="28" t="s">
        <v>82</v>
      </c>
      <c r="I238" s="27">
        <v>30903725</v>
      </c>
      <c r="J238" s="27">
        <f>J239+J242+J244+J246+J248+J250+J252+J255+J257+J259</f>
        <v>29520154.850000001</v>
      </c>
      <c r="K238" s="43">
        <f t="shared" si="3"/>
        <v>95.522966406153316</v>
      </c>
      <c r="L238" s="26"/>
      <c r="M238" s="19"/>
      <c r="N238" s="2"/>
    </row>
    <row r="239" spans="1:14" ht="47.25" x14ac:dyDescent="0.2">
      <c r="A239" s="31" t="s">
        <v>484</v>
      </c>
      <c r="B239" s="50"/>
      <c r="C239" s="50"/>
      <c r="D239" s="50"/>
      <c r="E239" s="51"/>
      <c r="F239" s="30" t="s">
        <v>486</v>
      </c>
      <c r="G239" s="29" t="s">
        <v>485</v>
      </c>
      <c r="H239" s="28" t="s">
        <v>82</v>
      </c>
      <c r="I239" s="27">
        <v>1726081</v>
      </c>
      <c r="J239" s="27">
        <f>J240+J241</f>
        <v>1460594</v>
      </c>
      <c r="K239" s="43">
        <f t="shared" si="3"/>
        <v>84.619087980228045</v>
      </c>
      <c r="L239" s="26"/>
      <c r="M239" s="19"/>
      <c r="N239" s="2"/>
    </row>
    <row r="240" spans="1:14" ht="78.75" x14ac:dyDescent="0.2">
      <c r="A240" s="25" t="s">
        <v>484</v>
      </c>
      <c r="B240" s="17" t="s">
        <v>436</v>
      </c>
      <c r="C240" s="17" t="s">
        <v>447</v>
      </c>
      <c r="D240" s="17" t="s">
        <v>483</v>
      </c>
      <c r="E240" s="24">
        <v>100</v>
      </c>
      <c r="F240" s="23" t="s">
        <v>89</v>
      </c>
      <c r="G240" s="22"/>
      <c r="H240" s="17">
        <v>100</v>
      </c>
      <c r="I240" s="21">
        <v>78120</v>
      </c>
      <c r="J240" s="21">
        <v>78120</v>
      </c>
      <c r="K240" s="43">
        <f t="shared" si="3"/>
        <v>100</v>
      </c>
      <c r="L240" s="20">
        <v>10100</v>
      </c>
      <c r="M240" s="19"/>
      <c r="N240" s="2"/>
    </row>
    <row r="241" spans="1:14" ht="47.25" x14ac:dyDescent="0.2">
      <c r="A241" s="25" t="s">
        <v>484</v>
      </c>
      <c r="B241" s="17" t="s">
        <v>436</v>
      </c>
      <c r="C241" s="17" t="s">
        <v>447</v>
      </c>
      <c r="D241" s="17" t="s">
        <v>483</v>
      </c>
      <c r="E241" s="24">
        <v>600</v>
      </c>
      <c r="F241" s="23" t="s">
        <v>121</v>
      </c>
      <c r="G241" s="22"/>
      <c r="H241" s="17">
        <v>600</v>
      </c>
      <c r="I241" s="21">
        <v>1647961</v>
      </c>
      <c r="J241" s="21">
        <v>1382474</v>
      </c>
      <c r="K241" s="43">
        <f t="shared" si="3"/>
        <v>83.889970697122081</v>
      </c>
      <c r="L241" s="20">
        <v>10100</v>
      </c>
      <c r="M241" s="19"/>
      <c r="N241" s="2"/>
    </row>
    <row r="242" spans="1:14" ht="47.25" x14ac:dyDescent="0.2">
      <c r="A242" s="31" t="s">
        <v>480</v>
      </c>
      <c r="B242" s="50"/>
      <c r="C242" s="50"/>
      <c r="D242" s="50"/>
      <c r="E242" s="51"/>
      <c r="F242" s="30" t="s">
        <v>482</v>
      </c>
      <c r="G242" s="29" t="s">
        <v>481</v>
      </c>
      <c r="H242" s="28" t="s">
        <v>82</v>
      </c>
      <c r="I242" s="27">
        <v>1524284</v>
      </c>
      <c r="J242" s="27">
        <f>J243</f>
        <v>1524284</v>
      </c>
      <c r="K242" s="43">
        <f t="shared" si="3"/>
        <v>100</v>
      </c>
      <c r="L242" s="26"/>
      <c r="M242" s="19"/>
      <c r="N242" s="2"/>
    </row>
    <row r="243" spans="1:14" ht="47.25" x14ac:dyDescent="0.2">
      <c r="A243" s="25" t="s">
        <v>480</v>
      </c>
      <c r="B243" s="17" t="s">
        <v>436</v>
      </c>
      <c r="C243" s="17" t="s">
        <v>447</v>
      </c>
      <c r="D243" s="17" t="s">
        <v>479</v>
      </c>
      <c r="E243" s="24">
        <v>600</v>
      </c>
      <c r="F243" s="23" t="s">
        <v>121</v>
      </c>
      <c r="G243" s="22"/>
      <c r="H243" s="17">
        <v>600</v>
      </c>
      <c r="I243" s="21">
        <v>1524284</v>
      </c>
      <c r="J243" s="21">
        <v>1524284</v>
      </c>
      <c r="K243" s="43">
        <f t="shared" si="3"/>
        <v>100</v>
      </c>
      <c r="L243" s="20">
        <v>10100</v>
      </c>
      <c r="M243" s="19"/>
      <c r="N243" s="2"/>
    </row>
    <row r="244" spans="1:14" ht="63" x14ac:dyDescent="0.2">
      <c r="A244" s="31" t="s">
        <v>476</v>
      </c>
      <c r="B244" s="50"/>
      <c r="C244" s="50"/>
      <c r="D244" s="50"/>
      <c r="E244" s="51"/>
      <c r="F244" s="30" t="s">
        <v>478</v>
      </c>
      <c r="G244" s="29" t="s">
        <v>477</v>
      </c>
      <c r="H244" s="28" t="s">
        <v>82</v>
      </c>
      <c r="I244" s="27">
        <v>1505179</v>
      </c>
      <c r="J244" s="27">
        <f>J245</f>
        <v>1505179</v>
      </c>
      <c r="K244" s="43">
        <f t="shared" si="3"/>
        <v>100</v>
      </c>
      <c r="L244" s="26"/>
      <c r="M244" s="19"/>
      <c r="N244" s="2"/>
    </row>
    <row r="245" spans="1:14" ht="47.25" x14ac:dyDescent="0.2">
      <c r="A245" s="25" t="s">
        <v>476</v>
      </c>
      <c r="B245" s="17" t="s">
        <v>436</v>
      </c>
      <c r="C245" s="17" t="s">
        <v>447</v>
      </c>
      <c r="D245" s="17" t="s">
        <v>475</v>
      </c>
      <c r="E245" s="24">
        <v>600</v>
      </c>
      <c r="F245" s="23" t="s">
        <v>121</v>
      </c>
      <c r="G245" s="22"/>
      <c r="H245" s="17">
        <v>600</v>
      </c>
      <c r="I245" s="21">
        <v>1505179</v>
      </c>
      <c r="J245" s="21">
        <v>1505179</v>
      </c>
      <c r="K245" s="43">
        <f t="shared" si="3"/>
        <v>100</v>
      </c>
      <c r="L245" s="20">
        <v>10100</v>
      </c>
      <c r="M245" s="19"/>
      <c r="N245" s="2"/>
    </row>
    <row r="246" spans="1:14" ht="47.25" x14ac:dyDescent="0.2">
      <c r="A246" s="31" t="s">
        <v>472</v>
      </c>
      <c r="B246" s="50"/>
      <c r="C246" s="50"/>
      <c r="D246" s="50"/>
      <c r="E246" s="51"/>
      <c r="F246" s="30" t="s">
        <v>474</v>
      </c>
      <c r="G246" s="29" t="s">
        <v>473</v>
      </c>
      <c r="H246" s="28" t="s">
        <v>82</v>
      </c>
      <c r="I246" s="27">
        <v>200000</v>
      </c>
      <c r="J246" s="27">
        <f>J247</f>
        <v>200000</v>
      </c>
      <c r="K246" s="43">
        <f t="shared" si="3"/>
        <v>100</v>
      </c>
      <c r="L246" s="26"/>
      <c r="M246" s="19"/>
      <c r="N246" s="2"/>
    </row>
    <row r="247" spans="1:14" ht="47.25" x14ac:dyDescent="0.2">
      <c r="A247" s="25" t="s">
        <v>472</v>
      </c>
      <c r="B247" s="17" t="s">
        <v>436</v>
      </c>
      <c r="C247" s="17" t="s">
        <v>447</v>
      </c>
      <c r="D247" s="17" t="s">
        <v>471</v>
      </c>
      <c r="E247" s="24">
        <v>600</v>
      </c>
      <c r="F247" s="23" t="s">
        <v>121</v>
      </c>
      <c r="G247" s="22"/>
      <c r="H247" s="17">
        <v>600</v>
      </c>
      <c r="I247" s="21">
        <v>200000</v>
      </c>
      <c r="J247" s="21">
        <v>200000</v>
      </c>
      <c r="K247" s="43">
        <f t="shared" si="3"/>
        <v>100</v>
      </c>
      <c r="L247" s="20">
        <v>10100</v>
      </c>
      <c r="M247" s="19"/>
      <c r="N247" s="2"/>
    </row>
    <row r="248" spans="1:14" ht="78.75" x14ac:dyDescent="0.2">
      <c r="A248" s="31" t="s">
        <v>468</v>
      </c>
      <c r="B248" s="50"/>
      <c r="C248" s="50"/>
      <c r="D248" s="50"/>
      <c r="E248" s="51"/>
      <c r="F248" s="30" t="s">
        <v>470</v>
      </c>
      <c r="G248" s="29" t="s">
        <v>469</v>
      </c>
      <c r="H248" s="28" t="s">
        <v>82</v>
      </c>
      <c r="I248" s="27">
        <v>1758834</v>
      </c>
      <c r="J248" s="27">
        <f>J249</f>
        <v>1758460</v>
      </c>
      <c r="K248" s="43">
        <f t="shared" si="3"/>
        <v>99.978735912542064</v>
      </c>
      <c r="L248" s="26"/>
      <c r="M248" s="19"/>
      <c r="N248" s="2"/>
    </row>
    <row r="249" spans="1:14" ht="47.25" x14ac:dyDescent="0.2">
      <c r="A249" s="25" t="s">
        <v>468</v>
      </c>
      <c r="B249" s="17" t="s">
        <v>436</v>
      </c>
      <c r="C249" s="17" t="s">
        <v>447</v>
      </c>
      <c r="D249" s="17" t="s">
        <v>467</v>
      </c>
      <c r="E249" s="24">
        <v>600</v>
      </c>
      <c r="F249" s="23" t="s">
        <v>121</v>
      </c>
      <c r="G249" s="22"/>
      <c r="H249" s="17">
        <v>600</v>
      </c>
      <c r="I249" s="21">
        <v>1758834</v>
      </c>
      <c r="J249" s="21">
        <v>1758460</v>
      </c>
      <c r="K249" s="43">
        <f t="shared" si="3"/>
        <v>99.978735912542064</v>
      </c>
      <c r="L249" s="20">
        <v>10304</v>
      </c>
      <c r="M249" s="19"/>
      <c r="N249" s="2"/>
    </row>
    <row r="250" spans="1:14" ht="78.75" x14ac:dyDescent="0.2">
      <c r="A250" s="31" t="s">
        <v>464</v>
      </c>
      <c r="B250" s="50"/>
      <c r="C250" s="50"/>
      <c r="D250" s="50"/>
      <c r="E250" s="51"/>
      <c r="F250" s="30" t="s">
        <v>466</v>
      </c>
      <c r="G250" s="29" t="s">
        <v>465</v>
      </c>
      <c r="H250" s="28" t="s">
        <v>82</v>
      </c>
      <c r="I250" s="27">
        <v>6020713</v>
      </c>
      <c r="J250" s="27">
        <f>J251</f>
        <v>6020713</v>
      </c>
      <c r="K250" s="43">
        <f t="shared" si="3"/>
        <v>100</v>
      </c>
      <c r="L250" s="26"/>
      <c r="M250" s="19"/>
      <c r="N250" s="2"/>
    </row>
    <row r="251" spans="1:14" ht="47.25" x14ac:dyDescent="0.2">
      <c r="A251" s="25" t="s">
        <v>464</v>
      </c>
      <c r="B251" s="17" t="s">
        <v>436</v>
      </c>
      <c r="C251" s="17" t="s">
        <v>447</v>
      </c>
      <c r="D251" s="17" t="s">
        <v>463</v>
      </c>
      <c r="E251" s="24">
        <v>600</v>
      </c>
      <c r="F251" s="23" t="s">
        <v>121</v>
      </c>
      <c r="G251" s="22"/>
      <c r="H251" s="17">
        <v>600</v>
      </c>
      <c r="I251" s="21">
        <v>6020713</v>
      </c>
      <c r="J251" s="21">
        <v>6020713</v>
      </c>
      <c r="K251" s="43">
        <f t="shared" si="3"/>
        <v>100</v>
      </c>
      <c r="L251" s="20">
        <v>10306</v>
      </c>
      <c r="M251" s="19"/>
      <c r="N251" s="2"/>
    </row>
    <row r="252" spans="1:14" ht="94.5" x14ac:dyDescent="0.2">
      <c r="A252" s="31" t="s">
        <v>460</v>
      </c>
      <c r="B252" s="50"/>
      <c r="C252" s="50"/>
      <c r="D252" s="50"/>
      <c r="E252" s="51"/>
      <c r="F252" s="30" t="s">
        <v>462</v>
      </c>
      <c r="G252" s="29" t="s">
        <v>461</v>
      </c>
      <c r="H252" s="28" t="s">
        <v>82</v>
      </c>
      <c r="I252" s="27">
        <v>10365784</v>
      </c>
      <c r="J252" s="27">
        <f>J253+J254</f>
        <v>10365416</v>
      </c>
      <c r="K252" s="43">
        <f t="shared" si="3"/>
        <v>99.996449858495993</v>
      </c>
      <c r="L252" s="26"/>
      <c r="M252" s="19"/>
      <c r="N252" s="2"/>
    </row>
    <row r="253" spans="1:14" ht="31.5" x14ac:dyDescent="0.2">
      <c r="A253" s="25" t="s">
        <v>460</v>
      </c>
      <c r="B253" s="17" t="s">
        <v>436</v>
      </c>
      <c r="C253" s="17" t="s">
        <v>447</v>
      </c>
      <c r="D253" s="17" t="s">
        <v>459</v>
      </c>
      <c r="E253" s="24">
        <v>300</v>
      </c>
      <c r="F253" s="23" t="s">
        <v>96</v>
      </c>
      <c r="G253" s="22"/>
      <c r="H253" s="17">
        <v>300</v>
      </c>
      <c r="I253" s="21">
        <v>9671128</v>
      </c>
      <c r="J253" s="21">
        <v>9670760</v>
      </c>
      <c r="K253" s="43">
        <f t="shared" si="3"/>
        <v>99.996194859586183</v>
      </c>
      <c r="L253" s="20">
        <v>10423</v>
      </c>
      <c r="M253" s="19"/>
      <c r="N253" s="2"/>
    </row>
    <row r="254" spans="1:14" ht="47.25" x14ac:dyDescent="0.2">
      <c r="A254" s="25" t="s">
        <v>460</v>
      </c>
      <c r="B254" s="17" t="s">
        <v>436</v>
      </c>
      <c r="C254" s="17" t="s">
        <v>447</v>
      </c>
      <c r="D254" s="17" t="s">
        <v>459</v>
      </c>
      <c r="E254" s="24">
        <v>600</v>
      </c>
      <c r="F254" s="23" t="s">
        <v>121</v>
      </c>
      <c r="G254" s="22"/>
      <c r="H254" s="17">
        <v>600</v>
      </c>
      <c r="I254" s="21">
        <v>694656</v>
      </c>
      <c r="J254" s="21">
        <v>694656</v>
      </c>
      <c r="K254" s="43">
        <f t="shared" si="3"/>
        <v>100</v>
      </c>
      <c r="L254" s="20">
        <v>10423</v>
      </c>
      <c r="M254" s="19"/>
      <c r="N254" s="2"/>
    </row>
    <row r="255" spans="1:14" ht="47.25" x14ac:dyDescent="0.2">
      <c r="A255" s="31" t="s">
        <v>456</v>
      </c>
      <c r="B255" s="50"/>
      <c r="C255" s="50"/>
      <c r="D255" s="50"/>
      <c r="E255" s="51"/>
      <c r="F255" s="30" t="s">
        <v>458</v>
      </c>
      <c r="G255" s="29" t="s">
        <v>457</v>
      </c>
      <c r="H255" s="28" t="s">
        <v>82</v>
      </c>
      <c r="I255" s="27">
        <v>5510850</v>
      </c>
      <c r="J255" s="27">
        <f>J256</f>
        <v>4569248.8499999996</v>
      </c>
      <c r="K255" s="43">
        <f t="shared" si="3"/>
        <v>82.913685729061754</v>
      </c>
      <c r="L255" s="26"/>
      <c r="M255" s="19"/>
      <c r="N255" s="2"/>
    </row>
    <row r="256" spans="1:14" ht="31.5" x14ac:dyDescent="0.2">
      <c r="A256" s="25" t="s">
        <v>456</v>
      </c>
      <c r="B256" s="17" t="s">
        <v>436</v>
      </c>
      <c r="C256" s="17" t="s">
        <v>447</v>
      </c>
      <c r="D256" s="17" t="s">
        <v>455</v>
      </c>
      <c r="E256" s="24">
        <v>300</v>
      </c>
      <c r="F256" s="23" t="s">
        <v>96</v>
      </c>
      <c r="G256" s="22"/>
      <c r="H256" s="17">
        <v>300</v>
      </c>
      <c r="I256" s="21">
        <v>5510850</v>
      </c>
      <c r="J256" s="21">
        <v>4569248.8499999996</v>
      </c>
      <c r="K256" s="43">
        <f t="shared" si="3"/>
        <v>82.913685729061754</v>
      </c>
      <c r="L256" s="20">
        <v>10433</v>
      </c>
      <c r="M256" s="19"/>
      <c r="N256" s="2"/>
    </row>
    <row r="257" spans="1:14" ht="31.5" x14ac:dyDescent="0.2">
      <c r="A257" s="31" t="s">
        <v>452</v>
      </c>
      <c r="B257" s="50"/>
      <c r="C257" s="50"/>
      <c r="D257" s="50"/>
      <c r="E257" s="51"/>
      <c r="F257" s="30" t="s">
        <v>454</v>
      </c>
      <c r="G257" s="29" t="s">
        <v>453</v>
      </c>
      <c r="H257" s="28" t="s">
        <v>82</v>
      </c>
      <c r="I257" s="27">
        <v>870000</v>
      </c>
      <c r="J257" s="27">
        <f>J258</f>
        <v>694260</v>
      </c>
      <c r="K257" s="43">
        <f t="shared" si="3"/>
        <v>79.800000000000011</v>
      </c>
      <c r="L257" s="26"/>
      <c r="M257" s="19"/>
      <c r="N257" s="2"/>
    </row>
    <row r="258" spans="1:14" ht="31.5" x14ac:dyDescent="0.2">
      <c r="A258" s="25" t="s">
        <v>452</v>
      </c>
      <c r="B258" s="17" t="s">
        <v>436</v>
      </c>
      <c r="C258" s="17" t="s">
        <v>447</v>
      </c>
      <c r="D258" s="17" t="s">
        <v>451</v>
      </c>
      <c r="E258" s="24">
        <v>300</v>
      </c>
      <c r="F258" s="23" t="s">
        <v>96</v>
      </c>
      <c r="G258" s="22"/>
      <c r="H258" s="17">
        <v>300</v>
      </c>
      <c r="I258" s="21">
        <v>870000</v>
      </c>
      <c r="J258" s="21">
        <v>694260</v>
      </c>
      <c r="K258" s="43">
        <f t="shared" si="3"/>
        <v>79.800000000000011</v>
      </c>
      <c r="L258" s="20">
        <v>10435</v>
      </c>
      <c r="M258" s="19"/>
      <c r="N258" s="2"/>
    </row>
    <row r="259" spans="1:14" ht="63" x14ac:dyDescent="0.2">
      <c r="A259" s="31" t="s">
        <v>448</v>
      </c>
      <c r="B259" s="50"/>
      <c r="C259" s="50"/>
      <c r="D259" s="50"/>
      <c r="E259" s="51"/>
      <c r="F259" s="30" t="s">
        <v>450</v>
      </c>
      <c r="G259" s="29" t="s">
        <v>449</v>
      </c>
      <c r="H259" s="28" t="s">
        <v>82</v>
      </c>
      <c r="I259" s="27">
        <v>1422000</v>
      </c>
      <c r="J259" s="27">
        <f>J260+J261</f>
        <v>1422000</v>
      </c>
      <c r="K259" s="43">
        <f t="shared" si="3"/>
        <v>100</v>
      </c>
      <c r="L259" s="26"/>
      <c r="M259" s="19"/>
      <c r="N259" s="2"/>
    </row>
    <row r="260" spans="1:14" ht="78.75" x14ac:dyDescent="0.2">
      <c r="A260" s="25" t="s">
        <v>448</v>
      </c>
      <c r="B260" s="17" t="s">
        <v>436</v>
      </c>
      <c r="C260" s="17" t="s">
        <v>447</v>
      </c>
      <c r="D260" s="17" t="s">
        <v>446</v>
      </c>
      <c r="E260" s="24">
        <v>100</v>
      </c>
      <c r="F260" s="23" t="s">
        <v>89</v>
      </c>
      <c r="G260" s="22"/>
      <c r="H260" s="17">
        <v>100</v>
      </c>
      <c r="I260" s="21">
        <v>109006.7</v>
      </c>
      <c r="J260" s="21">
        <v>109006.7</v>
      </c>
      <c r="K260" s="43">
        <f t="shared" si="3"/>
        <v>100</v>
      </c>
      <c r="L260" s="20">
        <v>10368</v>
      </c>
      <c r="M260" s="19"/>
      <c r="N260" s="2"/>
    </row>
    <row r="261" spans="1:14" ht="47.25" x14ac:dyDescent="0.2">
      <c r="A261" s="25" t="s">
        <v>448</v>
      </c>
      <c r="B261" s="17" t="s">
        <v>436</v>
      </c>
      <c r="C261" s="17" t="s">
        <v>447</v>
      </c>
      <c r="D261" s="17" t="s">
        <v>446</v>
      </c>
      <c r="E261" s="24">
        <v>600</v>
      </c>
      <c r="F261" s="23" t="s">
        <v>121</v>
      </c>
      <c r="G261" s="22"/>
      <c r="H261" s="17">
        <v>600</v>
      </c>
      <c r="I261" s="21">
        <v>1312993.3</v>
      </c>
      <c r="J261" s="21">
        <v>1312993.3</v>
      </c>
      <c r="K261" s="43">
        <f t="shared" si="3"/>
        <v>100</v>
      </c>
      <c r="L261" s="20">
        <v>10368</v>
      </c>
      <c r="M261" s="19"/>
      <c r="N261" s="2"/>
    </row>
    <row r="262" spans="1:14" ht="47.25" x14ac:dyDescent="0.2">
      <c r="A262" s="31" t="s">
        <v>437</v>
      </c>
      <c r="B262" s="50"/>
      <c r="C262" s="50"/>
      <c r="D262" s="50"/>
      <c r="E262" s="51"/>
      <c r="F262" s="30" t="s">
        <v>445</v>
      </c>
      <c r="G262" s="29" t="s">
        <v>444</v>
      </c>
      <c r="H262" s="28" t="s">
        <v>82</v>
      </c>
      <c r="I262" s="27">
        <v>442182</v>
      </c>
      <c r="J262" s="27">
        <f>J263+J265</f>
        <v>373962.8</v>
      </c>
      <c r="K262" s="43">
        <f t="shared" si="3"/>
        <v>84.572144501585328</v>
      </c>
      <c r="L262" s="26"/>
      <c r="M262" s="19"/>
      <c r="N262" s="2"/>
    </row>
    <row r="263" spans="1:14" ht="31.5" x14ac:dyDescent="0.2">
      <c r="A263" s="31" t="s">
        <v>441</v>
      </c>
      <c r="B263" s="50"/>
      <c r="C263" s="50"/>
      <c r="D263" s="50"/>
      <c r="E263" s="51"/>
      <c r="F263" s="30" t="s">
        <v>443</v>
      </c>
      <c r="G263" s="29" t="s">
        <v>442</v>
      </c>
      <c r="H263" s="28" t="s">
        <v>82</v>
      </c>
      <c r="I263" s="27">
        <v>250000</v>
      </c>
      <c r="J263" s="27">
        <f>J264</f>
        <v>181780.8</v>
      </c>
      <c r="K263" s="43">
        <f t="shared" si="3"/>
        <v>72.712319999999991</v>
      </c>
      <c r="L263" s="26"/>
      <c r="M263" s="19"/>
      <c r="N263" s="2"/>
    </row>
    <row r="264" spans="1:14" ht="47.25" x14ac:dyDescent="0.2">
      <c r="A264" s="25" t="s">
        <v>441</v>
      </c>
      <c r="B264" s="17" t="s">
        <v>436</v>
      </c>
      <c r="C264" s="17" t="s">
        <v>435</v>
      </c>
      <c r="D264" s="17" t="s">
        <v>440</v>
      </c>
      <c r="E264" s="24">
        <v>600</v>
      </c>
      <c r="F264" s="23" t="s">
        <v>121</v>
      </c>
      <c r="G264" s="22"/>
      <c r="H264" s="17">
        <v>600</v>
      </c>
      <c r="I264" s="21">
        <v>250000</v>
      </c>
      <c r="J264" s="21">
        <v>181780.8</v>
      </c>
      <c r="K264" s="43">
        <f t="shared" si="3"/>
        <v>72.712319999999991</v>
      </c>
      <c r="L264" s="20">
        <v>10100</v>
      </c>
      <c r="M264" s="19"/>
      <c r="N264" s="2"/>
    </row>
    <row r="265" spans="1:14" ht="47.25" x14ac:dyDescent="0.2">
      <c r="A265" s="31" t="s">
        <v>437</v>
      </c>
      <c r="B265" s="50"/>
      <c r="C265" s="50"/>
      <c r="D265" s="50"/>
      <c r="E265" s="51"/>
      <c r="F265" s="30" t="s">
        <v>439</v>
      </c>
      <c r="G265" s="29" t="s">
        <v>438</v>
      </c>
      <c r="H265" s="28" t="s">
        <v>82</v>
      </c>
      <c r="I265" s="27">
        <v>192182</v>
      </c>
      <c r="J265" s="27">
        <f>J266</f>
        <v>192182</v>
      </c>
      <c r="K265" s="43">
        <f t="shared" si="3"/>
        <v>100</v>
      </c>
      <c r="L265" s="26"/>
      <c r="M265" s="19"/>
      <c r="N265" s="2"/>
    </row>
    <row r="266" spans="1:14" ht="47.25" x14ac:dyDescent="0.2">
      <c r="A266" s="25" t="s">
        <v>437</v>
      </c>
      <c r="B266" s="17" t="s">
        <v>436</v>
      </c>
      <c r="C266" s="17" t="s">
        <v>435</v>
      </c>
      <c r="D266" s="17" t="s">
        <v>434</v>
      </c>
      <c r="E266" s="24">
        <v>600</v>
      </c>
      <c r="F266" s="23" t="s">
        <v>121</v>
      </c>
      <c r="G266" s="22"/>
      <c r="H266" s="17">
        <v>600</v>
      </c>
      <c r="I266" s="21">
        <v>192182</v>
      </c>
      <c r="J266" s="21">
        <v>192182</v>
      </c>
      <c r="K266" s="43">
        <f t="shared" ref="K266:K328" si="4">J266/I266*100</f>
        <v>100</v>
      </c>
      <c r="L266" s="20">
        <v>10342</v>
      </c>
      <c r="M266" s="19"/>
      <c r="N266" s="2"/>
    </row>
    <row r="267" spans="1:14" ht="47.25" x14ac:dyDescent="0.2">
      <c r="A267" s="31" t="s">
        <v>419</v>
      </c>
      <c r="B267" s="50"/>
      <c r="C267" s="50"/>
      <c r="D267" s="50"/>
      <c r="E267" s="51"/>
      <c r="F267" s="30" t="s">
        <v>433</v>
      </c>
      <c r="G267" s="29" t="s">
        <v>432</v>
      </c>
      <c r="H267" s="28" t="s">
        <v>82</v>
      </c>
      <c r="I267" s="27">
        <v>13898198.91</v>
      </c>
      <c r="J267" s="27">
        <f>J268</f>
        <v>13898198.9</v>
      </c>
      <c r="K267" s="43">
        <f t="shared" si="4"/>
        <v>99.99999992804824</v>
      </c>
      <c r="L267" s="26"/>
      <c r="M267" s="19"/>
      <c r="N267" s="2"/>
    </row>
    <row r="268" spans="1:14" ht="47.25" x14ac:dyDescent="0.2">
      <c r="A268" s="31" t="s">
        <v>419</v>
      </c>
      <c r="B268" s="50"/>
      <c r="C268" s="50"/>
      <c r="D268" s="50"/>
      <c r="E268" s="51"/>
      <c r="F268" s="30" t="s">
        <v>431</v>
      </c>
      <c r="G268" s="29" t="s">
        <v>430</v>
      </c>
      <c r="H268" s="28" t="s">
        <v>82</v>
      </c>
      <c r="I268" s="27">
        <v>13898198.91</v>
      </c>
      <c r="J268" s="27">
        <f>J269+J271+J273</f>
        <v>13898198.9</v>
      </c>
      <c r="K268" s="43">
        <f t="shared" si="4"/>
        <v>99.99999992804824</v>
      </c>
      <c r="L268" s="26"/>
      <c r="M268" s="19"/>
      <c r="N268" s="2"/>
    </row>
    <row r="269" spans="1:14" ht="31.5" x14ac:dyDescent="0.2">
      <c r="A269" s="31" t="s">
        <v>427</v>
      </c>
      <c r="B269" s="50"/>
      <c r="C269" s="50"/>
      <c r="D269" s="50"/>
      <c r="E269" s="51"/>
      <c r="F269" s="30" t="s">
        <v>429</v>
      </c>
      <c r="G269" s="29" t="s">
        <v>428</v>
      </c>
      <c r="H269" s="28" t="s">
        <v>82</v>
      </c>
      <c r="I269" s="27">
        <v>422297.77</v>
      </c>
      <c r="J269" s="27">
        <f>J270</f>
        <v>422297.77</v>
      </c>
      <c r="K269" s="43">
        <f t="shared" si="4"/>
        <v>100</v>
      </c>
      <c r="L269" s="26"/>
      <c r="M269" s="19"/>
      <c r="N269" s="2"/>
    </row>
    <row r="270" spans="1:14" ht="31.5" x14ac:dyDescent="0.2">
      <c r="A270" s="25" t="s">
        <v>427</v>
      </c>
      <c r="B270" s="17" t="s">
        <v>418</v>
      </c>
      <c r="C270" s="17" t="s">
        <v>417</v>
      </c>
      <c r="D270" s="17" t="s">
        <v>426</v>
      </c>
      <c r="E270" s="24">
        <v>800</v>
      </c>
      <c r="F270" s="23" t="s">
        <v>101</v>
      </c>
      <c r="G270" s="22"/>
      <c r="H270" s="17">
        <v>800</v>
      </c>
      <c r="I270" s="21">
        <v>422297.77</v>
      </c>
      <c r="J270" s="21">
        <v>422297.77</v>
      </c>
      <c r="K270" s="43">
        <f t="shared" si="4"/>
        <v>100</v>
      </c>
      <c r="L270" s="20">
        <v>10100</v>
      </c>
      <c r="M270" s="19"/>
      <c r="N270" s="2"/>
    </row>
    <row r="271" spans="1:14" ht="47.25" x14ac:dyDescent="0.2">
      <c r="A271" s="31" t="s">
        <v>423</v>
      </c>
      <c r="B271" s="50"/>
      <c r="C271" s="50"/>
      <c r="D271" s="50"/>
      <c r="E271" s="51"/>
      <c r="F271" s="30" t="s">
        <v>425</v>
      </c>
      <c r="G271" s="29" t="s">
        <v>424</v>
      </c>
      <c r="H271" s="28" t="s">
        <v>82</v>
      </c>
      <c r="I271" s="27">
        <v>762189.14</v>
      </c>
      <c r="J271" s="27">
        <f>J272</f>
        <v>762189.14</v>
      </c>
      <c r="K271" s="43">
        <f t="shared" si="4"/>
        <v>100</v>
      </c>
      <c r="L271" s="26"/>
      <c r="M271" s="19"/>
      <c r="N271" s="2"/>
    </row>
    <row r="272" spans="1:14" ht="47.25" x14ac:dyDescent="0.2">
      <c r="A272" s="25" t="s">
        <v>423</v>
      </c>
      <c r="B272" s="17" t="s">
        <v>418</v>
      </c>
      <c r="C272" s="17" t="s">
        <v>417</v>
      </c>
      <c r="D272" s="17" t="s">
        <v>422</v>
      </c>
      <c r="E272" s="24">
        <v>400</v>
      </c>
      <c r="F272" s="23" t="s">
        <v>110</v>
      </c>
      <c r="G272" s="22"/>
      <c r="H272" s="17">
        <v>400</v>
      </c>
      <c r="I272" s="21">
        <v>762189.14</v>
      </c>
      <c r="J272" s="21">
        <v>762189.14</v>
      </c>
      <c r="K272" s="43">
        <f t="shared" si="4"/>
        <v>100</v>
      </c>
      <c r="L272" s="20">
        <v>10100</v>
      </c>
      <c r="M272" s="19"/>
      <c r="N272" s="2"/>
    </row>
    <row r="273" spans="1:14" ht="47.25" x14ac:dyDescent="0.2">
      <c r="A273" s="31" t="s">
        <v>419</v>
      </c>
      <c r="B273" s="50"/>
      <c r="C273" s="50"/>
      <c r="D273" s="50"/>
      <c r="E273" s="51"/>
      <c r="F273" s="30" t="s">
        <v>421</v>
      </c>
      <c r="G273" s="29" t="s">
        <v>420</v>
      </c>
      <c r="H273" s="28" t="s">
        <v>82</v>
      </c>
      <c r="I273" s="27">
        <v>12713712</v>
      </c>
      <c r="J273" s="27">
        <f>J274</f>
        <v>12713711.99</v>
      </c>
      <c r="K273" s="43">
        <f t="shared" si="4"/>
        <v>99.999999921344767</v>
      </c>
      <c r="L273" s="26"/>
      <c r="M273" s="19"/>
      <c r="N273" s="2"/>
    </row>
    <row r="274" spans="1:14" ht="47.25" x14ac:dyDescent="0.2">
      <c r="A274" s="25" t="s">
        <v>419</v>
      </c>
      <c r="B274" s="17" t="s">
        <v>418</v>
      </c>
      <c r="C274" s="17" t="s">
        <v>417</v>
      </c>
      <c r="D274" s="17" t="s">
        <v>416</v>
      </c>
      <c r="E274" s="24">
        <v>400</v>
      </c>
      <c r="F274" s="23" t="s">
        <v>110</v>
      </c>
      <c r="G274" s="22"/>
      <c r="H274" s="17">
        <v>400</v>
      </c>
      <c r="I274" s="21">
        <v>12713712</v>
      </c>
      <c r="J274" s="21">
        <v>12713711.99</v>
      </c>
      <c r="K274" s="43">
        <f t="shared" si="4"/>
        <v>99.999999921344767</v>
      </c>
      <c r="L274" s="20">
        <v>10318</v>
      </c>
      <c r="M274" s="19"/>
      <c r="N274" s="2"/>
    </row>
    <row r="275" spans="1:14" ht="31.5" x14ac:dyDescent="0.2">
      <c r="A275" s="31" t="s">
        <v>88</v>
      </c>
      <c r="B275" s="50"/>
      <c r="C275" s="50"/>
      <c r="D275" s="50"/>
      <c r="E275" s="51"/>
      <c r="F275" s="30" t="s">
        <v>415</v>
      </c>
      <c r="G275" s="29" t="s">
        <v>414</v>
      </c>
      <c r="H275" s="28" t="s">
        <v>82</v>
      </c>
      <c r="I275" s="27">
        <v>1926690735.1800001</v>
      </c>
      <c r="J275" s="27">
        <f>J276+J329+J332+J335+J341+J349+J387+J394+J419</f>
        <v>1884751075.8399997</v>
      </c>
      <c r="K275" s="43">
        <f t="shared" si="4"/>
        <v>97.823228265221189</v>
      </c>
      <c r="L275" s="26"/>
      <c r="M275" s="19"/>
      <c r="N275" s="2"/>
    </row>
    <row r="276" spans="1:14" ht="47.25" x14ac:dyDescent="0.2">
      <c r="A276" s="31" t="s">
        <v>333</v>
      </c>
      <c r="B276" s="50"/>
      <c r="C276" s="50"/>
      <c r="D276" s="50"/>
      <c r="E276" s="51"/>
      <c r="F276" s="30" t="s">
        <v>413</v>
      </c>
      <c r="G276" s="29" t="s">
        <v>412</v>
      </c>
      <c r="H276" s="28" t="s">
        <v>82</v>
      </c>
      <c r="I276" s="27">
        <v>1162856090</v>
      </c>
      <c r="J276" s="27">
        <f>J277+J280+J283+J286+J288+J290+J292+J294+J297+J300+J303+J306+J308+J311+J315+J318+J321+J323+J325+J327</f>
        <v>1139592672.53</v>
      </c>
      <c r="K276" s="43">
        <f t="shared" si="4"/>
        <v>97.999458602826778</v>
      </c>
      <c r="L276" s="26"/>
      <c r="M276" s="19"/>
      <c r="N276" s="2"/>
    </row>
    <row r="277" spans="1:14" ht="47.25" x14ac:dyDescent="0.2">
      <c r="A277" s="31" t="s">
        <v>409</v>
      </c>
      <c r="B277" s="50"/>
      <c r="C277" s="50"/>
      <c r="D277" s="50"/>
      <c r="E277" s="51"/>
      <c r="F277" s="30" t="s">
        <v>411</v>
      </c>
      <c r="G277" s="29" t="s">
        <v>410</v>
      </c>
      <c r="H277" s="28" t="s">
        <v>82</v>
      </c>
      <c r="I277" s="27">
        <v>4208394</v>
      </c>
      <c r="J277" s="27">
        <f>J278+J279</f>
        <v>3990777.6</v>
      </c>
      <c r="K277" s="43">
        <f t="shared" si="4"/>
        <v>94.828991772158219</v>
      </c>
      <c r="L277" s="26"/>
      <c r="M277" s="19"/>
      <c r="N277" s="2"/>
    </row>
    <row r="278" spans="1:14" ht="31.5" x14ac:dyDescent="0.2">
      <c r="A278" s="25" t="s">
        <v>409</v>
      </c>
      <c r="B278" s="17" t="s">
        <v>87</v>
      </c>
      <c r="C278" s="17" t="s">
        <v>332</v>
      </c>
      <c r="D278" s="17" t="s">
        <v>408</v>
      </c>
      <c r="E278" s="24">
        <v>200</v>
      </c>
      <c r="F278" s="23" t="s">
        <v>84</v>
      </c>
      <c r="G278" s="22"/>
      <c r="H278" s="17">
        <v>200</v>
      </c>
      <c r="I278" s="21">
        <v>62000</v>
      </c>
      <c r="J278" s="21">
        <v>58622.12</v>
      </c>
      <c r="K278" s="43">
        <f t="shared" si="4"/>
        <v>94.551806451612904</v>
      </c>
      <c r="L278" s="20">
        <v>30216</v>
      </c>
      <c r="M278" s="19"/>
      <c r="N278" s="2"/>
    </row>
    <row r="279" spans="1:14" ht="31.5" x14ac:dyDescent="0.2">
      <c r="A279" s="25" t="s">
        <v>409</v>
      </c>
      <c r="B279" s="17" t="s">
        <v>87</v>
      </c>
      <c r="C279" s="17" t="s">
        <v>332</v>
      </c>
      <c r="D279" s="17" t="s">
        <v>408</v>
      </c>
      <c r="E279" s="24">
        <v>300</v>
      </c>
      <c r="F279" s="23" t="s">
        <v>96</v>
      </c>
      <c r="G279" s="22"/>
      <c r="H279" s="17">
        <v>300</v>
      </c>
      <c r="I279" s="21">
        <v>4146394</v>
      </c>
      <c r="J279" s="21">
        <v>3932155.48</v>
      </c>
      <c r="K279" s="43">
        <f t="shared" si="4"/>
        <v>94.833136455435735</v>
      </c>
      <c r="L279" s="20">
        <v>30216</v>
      </c>
      <c r="M279" s="19"/>
      <c r="N279" s="2"/>
    </row>
    <row r="280" spans="1:14" ht="63" x14ac:dyDescent="0.2">
      <c r="A280" s="31" t="s">
        <v>405</v>
      </c>
      <c r="B280" s="50"/>
      <c r="C280" s="50"/>
      <c r="D280" s="50"/>
      <c r="E280" s="51"/>
      <c r="F280" s="30" t="s">
        <v>407</v>
      </c>
      <c r="G280" s="29" t="s">
        <v>406</v>
      </c>
      <c r="H280" s="28" t="s">
        <v>82</v>
      </c>
      <c r="I280" s="27">
        <v>28475354</v>
      </c>
      <c r="J280" s="27">
        <f>J281+J282</f>
        <v>28475353.960000001</v>
      </c>
      <c r="K280" s="43">
        <f t="shared" si="4"/>
        <v>99.999999859527648</v>
      </c>
      <c r="L280" s="26"/>
      <c r="M280" s="19"/>
      <c r="N280" s="2"/>
    </row>
    <row r="281" spans="1:14" ht="31.5" x14ac:dyDescent="0.2">
      <c r="A281" s="25" t="s">
        <v>405</v>
      </c>
      <c r="B281" s="17" t="s">
        <v>87</v>
      </c>
      <c r="C281" s="17" t="s">
        <v>332</v>
      </c>
      <c r="D281" s="17" t="s">
        <v>404</v>
      </c>
      <c r="E281" s="24">
        <v>200</v>
      </c>
      <c r="F281" s="23" t="s">
        <v>84</v>
      </c>
      <c r="G281" s="22"/>
      <c r="H281" s="17">
        <v>200</v>
      </c>
      <c r="I281" s="21">
        <v>415005.46</v>
      </c>
      <c r="J281" s="21">
        <v>415005.42</v>
      </c>
      <c r="K281" s="43">
        <f t="shared" si="4"/>
        <v>99.999990361572586</v>
      </c>
      <c r="L281" s="20">
        <v>30201</v>
      </c>
      <c r="M281" s="19"/>
      <c r="N281" s="2"/>
    </row>
    <row r="282" spans="1:14" ht="31.5" x14ac:dyDescent="0.2">
      <c r="A282" s="25" t="s">
        <v>405</v>
      </c>
      <c r="B282" s="17" t="s">
        <v>87</v>
      </c>
      <c r="C282" s="17" t="s">
        <v>332</v>
      </c>
      <c r="D282" s="17" t="s">
        <v>404</v>
      </c>
      <c r="E282" s="24">
        <v>300</v>
      </c>
      <c r="F282" s="23" t="s">
        <v>96</v>
      </c>
      <c r="G282" s="22"/>
      <c r="H282" s="17">
        <v>300</v>
      </c>
      <c r="I282" s="21">
        <v>28060348.539999999</v>
      </c>
      <c r="J282" s="21">
        <v>28060348.539999999</v>
      </c>
      <c r="K282" s="43">
        <f t="shared" si="4"/>
        <v>100</v>
      </c>
      <c r="L282" s="20">
        <v>30201</v>
      </c>
      <c r="M282" s="19"/>
      <c r="N282" s="2"/>
    </row>
    <row r="283" spans="1:14" ht="47.25" x14ac:dyDescent="0.2">
      <c r="A283" s="31" t="s">
        <v>401</v>
      </c>
      <c r="B283" s="50"/>
      <c r="C283" s="50"/>
      <c r="D283" s="50"/>
      <c r="E283" s="51"/>
      <c r="F283" s="30" t="s">
        <v>403</v>
      </c>
      <c r="G283" s="29" t="s">
        <v>402</v>
      </c>
      <c r="H283" s="28" t="s">
        <v>82</v>
      </c>
      <c r="I283" s="27">
        <v>111497000</v>
      </c>
      <c r="J283" s="27">
        <f>J284+J285</f>
        <v>107685403.49000001</v>
      </c>
      <c r="K283" s="43">
        <f t="shared" si="4"/>
        <v>96.581435814416537</v>
      </c>
      <c r="L283" s="26"/>
      <c r="M283" s="19"/>
      <c r="N283" s="2"/>
    </row>
    <row r="284" spans="1:14" ht="31.5" x14ac:dyDescent="0.2">
      <c r="A284" s="25" t="s">
        <v>401</v>
      </c>
      <c r="B284" s="17" t="s">
        <v>87</v>
      </c>
      <c r="C284" s="17" t="s">
        <v>332</v>
      </c>
      <c r="D284" s="17" t="s">
        <v>400</v>
      </c>
      <c r="E284" s="24">
        <v>200</v>
      </c>
      <c r="F284" s="23" t="s">
        <v>84</v>
      </c>
      <c r="G284" s="22"/>
      <c r="H284" s="17">
        <v>200</v>
      </c>
      <c r="I284" s="21">
        <v>1596000</v>
      </c>
      <c r="J284" s="21">
        <v>1571731.4</v>
      </c>
      <c r="K284" s="43">
        <f t="shared" si="4"/>
        <v>98.479411027568915</v>
      </c>
      <c r="L284" s="20">
        <v>30202</v>
      </c>
      <c r="M284" s="19"/>
      <c r="N284" s="2"/>
    </row>
    <row r="285" spans="1:14" ht="31.5" x14ac:dyDescent="0.2">
      <c r="A285" s="25" t="s">
        <v>401</v>
      </c>
      <c r="B285" s="17" t="s">
        <v>87</v>
      </c>
      <c r="C285" s="17" t="s">
        <v>332</v>
      </c>
      <c r="D285" s="17" t="s">
        <v>400</v>
      </c>
      <c r="E285" s="24">
        <v>300</v>
      </c>
      <c r="F285" s="23" t="s">
        <v>96</v>
      </c>
      <c r="G285" s="22"/>
      <c r="H285" s="17">
        <v>300</v>
      </c>
      <c r="I285" s="21">
        <v>109901000</v>
      </c>
      <c r="J285" s="21">
        <v>106113672.09</v>
      </c>
      <c r="K285" s="43">
        <f t="shared" si="4"/>
        <v>96.553873113074502</v>
      </c>
      <c r="L285" s="20">
        <v>30202</v>
      </c>
      <c r="M285" s="19"/>
      <c r="N285" s="2"/>
    </row>
    <row r="286" spans="1:14" ht="94.5" x14ac:dyDescent="0.2">
      <c r="A286" s="31" t="s">
        <v>397</v>
      </c>
      <c r="B286" s="50"/>
      <c r="C286" s="50"/>
      <c r="D286" s="50"/>
      <c r="E286" s="51"/>
      <c r="F286" s="30" t="s">
        <v>399</v>
      </c>
      <c r="G286" s="29" t="s">
        <v>398</v>
      </c>
      <c r="H286" s="28" t="s">
        <v>82</v>
      </c>
      <c r="I286" s="27">
        <v>641735</v>
      </c>
      <c r="J286" s="27">
        <f>J287</f>
        <v>571032.15</v>
      </c>
      <c r="K286" s="43">
        <f t="shared" si="4"/>
        <v>88.982547313143272</v>
      </c>
      <c r="L286" s="26"/>
      <c r="M286" s="19"/>
      <c r="N286" s="2"/>
    </row>
    <row r="287" spans="1:14" ht="31.5" x14ac:dyDescent="0.2">
      <c r="A287" s="25" t="s">
        <v>397</v>
      </c>
      <c r="B287" s="17" t="s">
        <v>87</v>
      </c>
      <c r="C287" s="17" t="s">
        <v>332</v>
      </c>
      <c r="D287" s="17" t="s">
        <v>396</v>
      </c>
      <c r="E287" s="24">
        <v>300</v>
      </c>
      <c r="F287" s="23" t="s">
        <v>96</v>
      </c>
      <c r="G287" s="22"/>
      <c r="H287" s="17">
        <v>300</v>
      </c>
      <c r="I287" s="21">
        <v>641735</v>
      </c>
      <c r="J287" s="21">
        <v>571032.15</v>
      </c>
      <c r="K287" s="43">
        <f t="shared" si="4"/>
        <v>88.982547313143272</v>
      </c>
      <c r="L287" s="20">
        <v>30203</v>
      </c>
      <c r="M287" s="19"/>
      <c r="N287" s="2"/>
    </row>
    <row r="288" spans="1:14" ht="94.5" x14ac:dyDescent="0.2">
      <c r="A288" s="31" t="s">
        <v>393</v>
      </c>
      <c r="B288" s="50"/>
      <c r="C288" s="50"/>
      <c r="D288" s="50"/>
      <c r="E288" s="51"/>
      <c r="F288" s="30" t="s">
        <v>395</v>
      </c>
      <c r="G288" s="29" t="s">
        <v>394</v>
      </c>
      <c r="H288" s="28" t="s">
        <v>82</v>
      </c>
      <c r="I288" s="27">
        <v>44143000</v>
      </c>
      <c r="J288" s="27">
        <f>J289</f>
        <v>40307095.939999998</v>
      </c>
      <c r="K288" s="43">
        <f t="shared" si="4"/>
        <v>91.310277824343601</v>
      </c>
      <c r="L288" s="26"/>
      <c r="M288" s="19"/>
      <c r="N288" s="2"/>
    </row>
    <row r="289" spans="1:14" ht="31.5" x14ac:dyDescent="0.2">
      <c r="A289" s="25" t="s">
        <v>393</v>
      </c>
      <c r="B289" s="17" t="s">
        <v>87</v>
      </c>
      <c r="C289" s="17" t="s">
        <v>332</v>
      </c>
      <c r="D289" s="17" t="s">
        <v>392</v>
      </c>
      <c r="E289" s="24">
        <v>300</v>
      </c>
      <c r="F289" s="23" t="s">
        <v>96</v>
      </c>
      <c r="G289" s="22"/>
      <c r="H289" s="17">
        <v>300</v>
      </c>
      <c r="I289" s="21">
        <v>44143000</v>
      </c>
      <c r="J289" s="21">
        <v>40307095.939999998</v>
      </c>
      <c r="K289" s="43">
        <f t="shared" si="4"/>
        <v>91.310277824343601</v>
      </c>
      <c r="L289" s="20">
        <v>30214</v>
      </c>
      <c r="M289" s="19"/>
      <c r="N289" s="2"/>
    </row>
    <row r="290" spans="1:14" ht="78.75" x14ac:dyDescent="0.2">
      <c r="A290" s="31" t="s">
        <v>389</v>
      </c>
      <c r="B290" s="50"/>
      <c r="C290" s="50"/>
      <c r="D290" s="50"/>
      <c r="E290" s="51"/>
      <c r="F290" s="30" t="s">
        <v>391</v>
      </c>
      <c r="G290" s="29" t="s">
        <v>390</v>
      </c>
      <c r="H290" s="28" t="s">
        <v>82</v>
      </c>
      <c r="I290" s="27">
        <v>4358000</v>
      </c>
      <c r="J290" s="27">
        <f>J291</f>
        <v>4357363.26</v>
      </c>
      <c r="K290" s="43">
        <f t="shared" si="4"/>
        <v>99.985389169343733</v>
      </c>
      <c r="L290" s="26"/>
      <c r="M290" s="19"/>
      <c r="N290" s="2"/>
    </row>
    <row r="291" spans="1:14" ht="31.5" x14ac:dyDescent="0.2">
      <c r="A291" s="25" t="s">
        <v>389</v>
      </c>
      <c r="B291" s="17" t="s">
        <v>87</v>
      </c>
      <c r="C291" s="17" t="s">
        <v>332</v>
      </c>
      <c r="D291" s="17" t="s">
        <v>388</v>
      </c>
      <c r="E291" s="24">
        <v>300</v>
      </c>
      <c r="F291" s="23" t="s">
        <v>96</v>
      </c>
      <c r="G291" s="22"/>
      <c r="H291" s="17">
        <v>300</v>
      </c>
      <c r="I291" s="21">
        <v>4358000</v>
      </c>
      <c r="J291" s="21">
        <v>4357363.26</v>
      </c>
      <c r="K291" s="43">
        <f t="shared" si="4"/>
        <v>99.985389169343733</v>
      </c>
      <c r="L291" s="20">
        <v>30214</v>
      </c>
      <c r="M291" s="19"/>
      <c r="N291" s="2"/>
    </row>
    <row r="292" spans="1:14" ht="78.75" x14ac:dyDescent="0.2">
      <c r="A292" s="31" t="s">
        <v>385</v>
      </c>
      <c r="B292" s="50"/>
      <c r="C292" s="50"/>
      <c r="D292" s="50"/>
      <c r="E292" s="51"/>
      <c r="F292" s="30" t="s">
        <v>387</v>
      </c>
      <c r="G292" s="29" t="s">
        <v>386</v>
      </c>
      <c r="H292" s="28" t="s">
        <v>82</v>
      </c>
      <c r="I292" s="27">
        <v>21385259</v>
      </c>
      <c r="J292" s="27">
        <f>J293</f>
        <v>19749470.420000002</v>
      </c>
      <c r="K292" s="43">
        <f t="shared" si="4"/>
        <v>92.350859159573432</v>
      </c>
      <c r="L292" s="26"/>
      <c r="M292" s="19"/>
      <c r="N292" s="2"/>
    </row>
    <row r="293" spans="1:14" ht="31.5" x14ac:dyDescent="0.2">
      <c r="A293" s="25" t="s">
        <v>385</v>
      </c>
      <c r="B293" s="17" t="s">
        <v>87</v>
      </c>
      <c r="C293" s="17" t="s">
        <v>332</v>
      </c>
      <c r="D293" s="17" t="s">
        <v>384</v>
      </c>
      <c r="E293" s="24">
        <v>300</v>
      </c>
      <c r="F293" s="23" t="s">
        <v>96</v>
      </c>
      <c r="G293" s="22"/>
      <c r="H293" s="17">
        <v>300</v>
      </c>
      <c r="I293" s="21">
        <v>21385259</v>
      </c>
      <c r="J293" s="21">
        <v>19749470.420000002</v>
      </c>
      <c r="K293" s="43">
        <f t="shared" si="4"/>
        <v>92.350859159573432</v>
      </c>
      <c r="L293" s="20">
        <v>30219</v>
      </c>
      <c r="M293" s="19"/>
      <c r="N293" s="2"/>
    </row>
    <row r="294" spans="1:14" ht="31.5" x14ac:dyDescent="0.2">
      <c r="A294" s="31" t="s">
        <v>381</v>
      </c>
      <c r="B294" s="50"/>
      <c r="C294" s="50"/>
      <c r="D294" s="50"/>
      <c r="E294" s="51"/>
      <c r="F294" s="30" t="s">
        <v>383</v>
      </c>
      <c r="G294" s="29" t="s">
        <v>382</v>
      </c>
      <c r="H294" s="28" t="s">
        <v>82</v>
      </c>
      <c r="I294" s="27">
        <v>13019380</v>
      </c>
      <c r="J294" s="27">
        <f>J295+J296</f>
        <v>12996047.76</v>
      </c>
      <c r="K294" s="43">
        <f t="shared" si="4"/>
        <v>99.820788393917368</v>
      </c>
      <c r="L294" s="26"/>
      <c r="M294" s="19"/>
      <c r="N294" s="2"/>
    </row>
    <row r="295" spans="1:14" ht="31.5" x14ac:dyDescent="0.2">
      <c r="A295" s="25" t="s">
        <v>381</v>
      </c>
      <c r="B295" s="17" t="s">
        <v>87</v>
      </c>
      <c r="C295" s="17" t="s">
        <v>332</v>
      </c>
      <c r="D295" s="17" t="s">
        <v>380</v>
      </c>
      <c r="E295" s="24">
        <v>200</v>
      </c>
      <c r="F295" s="23" t="s">
        <v>84</v>
      </c>
      <c r="G295" s="22"/>
      <c r="H295" s="17">
        <v>200</v>
      </c>
      <c r="I295" s="21">
        <v>524981.73</v>
      </c>
      <c r="J295" s="21">
        <v>504933.69</v>
      </c>
      <c r="K295" s="43">
        <f t="shared" si="4"/>
        <v>96.181192819795854</v>
      </c>
      <c r="L295" s="20">
        <v>10100</v>
      </c>
      <c r="M295" s="19"/>
      <c r="N295" s="2"/>
    </row>
    <row r="296" spans="1:14" ht="31.5" x14ac:dyDescent="0.2">
      <c r="A296" s="25" t="s">
        <v>381</v>
      </c>
      <c r="B296" s="17" t="s">
        <v>87</v>
      </c>
      <c r="C296" s="17" t="s">
        <v>332</v>
      </c>
      <c r="D296" s="17" t="s">
        <v>380</v>
      </c>
      <c r="E296" s="24">
        <v>300</v>
      </c>
      <c r="F296" s="23" t="s">
        <v>96</v>
      </c>
      <c r="G296" s="22"/>
      <c r="H296" s="17">
        <v>300</v>
      </c>
      <c r="I296" s="21">
        <v>12494398.27</v>
      </c>
      <c r="J296" s="21">
        <v>12491114.07</v>
      </c>
      <c r="K296" s="43">
        <f t="shared" si="4"/>
        <v>99.973714620512098</v>
      </c>
      <c r="L296" s="20">
        <v>10100</v>
      </c>
      <c r="M296" s="19"/>
      <c r="N296" s="2"/>
    </row>
    <row r="297" spans="1:14" ht="47.25" x14ac:dyDescent="0.2">
      <c r="A297" s="31" t="s">
        <v>377</v>
      </c>
      <c r="B297" s="50"/>
      <c r="C297" s="50"/>
      <c r="D297" s="50"/>
      <c r="E297" s="51"/>
      <c r="F297" s="30" t="s">
        <v>379</v>
      </c>
      <c r="G297" s="29" t="s">
        <v>378</v>
      </c>
      <c r="H297" s="28" t="s">
        <v>82</v>
      </c>
      <c r="I297" s="27">
        <v>78703110</v>
      </c>
      <c r="J297" s="27">
        <f>J298+J299</f>
        <v>78411191.530000001</v>
      </c>
      <c r="K297" s="43">
        <f t="shared" si="4"/>
        <v>99.62908902837512</v>
      </c>
      <c r="L297" s="26"/>
      <c r="M297" s="19"/>
      <c r="N297" s="2"/>
    </row>
    <row r="298" spans="1:14" ht="31.5" x14ac:dyDescent="0.2">
      <c r="A298" s="25" t="s">
        <v>377</v>
      </c>
      <c r="B298" s="17" t="s">
        <v>87</v>
      </c>
      <c r="C298" s="17" t="s">
        <v>332</v>
      </c>
      <c r="D298" s="17" t="s">
        <v>376</v>
      </c>
      <c r="E298" s="24">
        <v>200</v>
      </c>
      <c r="F298" s="23" t="s">
        <v>84</v>
      </c>
      <c r="G298" s="22"/>
      <c r="H298" s="17">
        <v>200</v>
      </c>
      <c r="I298" s="21">
        <v>1157000</v>
      </c>
      <c r="J298" s="21">
        <v>1137894.3999999999</v>
      </c>
      <c r="K298" s="43">
        <f t="shared" si="4"/>
        <v>98.348694900605011</v>
      </c>
      <c r="L298" s="20">
        <v>10402</v>
      </c>
      <c r="M298" s="19"/>
      <c r="N298" s="2"/>
    </row>
    <row r="299" spans="1:14" ht="31.5" x14ac:dyDescent="0.2">
      <c r="A299" s="25" t="s">
        <v>377</v>
      </c>
      <c r="B299" s="17" t="s">
        <v>87</v>
      </c>
      <c r="C299" s="17" t="s">
        <v>332</v>
      </c>
      <c r="D299" s="17" t="s">
        <v>376</v>
      </c>
      <c r="E299" s="24">
        <v>300</v>
      </c>
      <c r="F299" s="23" t="s">
        <v>96</v>
      </c>
      <c r="G299" s="22"/>
      <c r="H299" s="17">
        <v>300</v>
      </c>
      <c r="I299" s="21">
        <v>77546110</v>
      </c>
      <c r="J299" s="21">
        <v>77273297.129999995</v>
      </c>
      <c r="K299" s="43">
        <f t="shared" si="4"/>
        <v>99.648192707538769</v>
      </c>
      <c r="L299" s="20">
        <v>10402</v>
      </c>
      <c r="M299" s="19"/>
      <c r="N299" s="2"/>
    </row>
    <row r="300" spans="1:14" ht="78.75" x14ac:dyDescent="0.2">
      <c r="A300" s="31" t="s">
        <v>373</v>
      </c>
      <c r="B300" s="50"/>
      <c r="C300" s="50"/>
      <c r="D300" s="50"/>
      <c r="E300" s="51"/>
      <c r="F300" s="30" t="s">
        <v>375</v>
      </c>
      <c r="G300" s="29" t="s">
        <v>374</v>
      </c>
      <c r="H300" s="28" t="s">
        <v>82</v>
      </c>
      <c r="I300" s="27">
        <v>171109000</v>
      </c>
      <c r="J300" s="27">
        <f>J301+J302</f>
        <v>170872893</v>
      </c>
      <c r="K300" s="43">
        <f t="shared" si="4"/>
        <v>99.862013687181843</v>
      </c>
      <c r="L300" s="26"/>
      <c r="M300" s="19"/>
      <c r="N300" s="2"/>
    </row>
    <row r="301" spans="1:14" ht="31.5" x14ac:dyDescent="0.2">
      <c r="A301" s="25" t="s">
        <v>373</v>
      </c>
      <c r="B301" s="17" t="s">
        <v>87</v>
      </c>
      <c r="C301" s="17" t="s">
        <v>332</v>
      </c>
      <c r="D301" s="17" t="s">
        <v>372</v>
      </c>
      <c r="E301" s="24">
        <v>200</v>
      </c>
      <c r="F301" s="23" t="s">
        <v>84</v>
      </c>
      <c r="G301" s="22"/>
      <c r="H301" s="17">
        <v>200</v>
      </c>
      <c r="I301" s="21">
        <v>2685000</v>
      </c>
      <c r="J301" s="21">
        <v>2649308.73</v>
      </c>
      <c r="K301" s="43">
        <f t="shared" si="4"/>
        <v>98.670716201117315</v>
      </c>
      <c r="L301" s="20">
        <v>10421</v>
      </c>
      <c r="M301" s="19"/>
      <c r="N301" s="2"/>
    </row>
    <row r="302" spans="1:14" ht="31.5" x14ac:dyDescent="0.2">
      <c r="A302" s="25" t="s">
        <v>373</v>
      </c>
      <c r="B302" s="17" t="s">
        <v>87</v>
      </c>
      <c r="C302" s="17" t="s">
        <v>332</v>
      </c>
      <c r="D302" s="17" t="s">
        <v>372</v>
      </c>
      <c r="E302" s="24">
        <v>300</v>
      </c>
      <c r="F302" s="23" t="s">
        <v>96</v>
      </c>
      <c r="G302" s="22"/>
      <c r="H302" s="17">
        <v>300</v>
      </c>
      <c r="I302" s="21">
        <v>168424000</v>
      </c>
      <c r="J302" s="21">
        <v>168223584.27000001</v>
      </c>
      <c r="K302" s="43">
        <f t="shared" si="4"/>
        <v>99.881005242720761</v>
      </c>
      <c r="L302" s="20">
        <v>10421</v>
      </c>
      <c r="M302" s="19"/>
      <c r="N302" s="2"/>
    </row>
    <row r="303" spans="1:14" ht="78.75" x14ac:dyDescent="0.2">
      <c r="A303" s="31" t="s">
        <v>369</v>
      </c>
      <c r="B303" s="50"/>
      <c r="C303" s="50"/>
      <c r="D303" s="50"/>
      <c r="E303" s="51"/>
      <c r="F303" s="30" t="s">
        <v>371</v>
      </c>
      <c r="G303" s="29" t="s">
        <v>370</v>
      </c>
      <c r="H303" s="28" t="s">
        <v>82</v>
      </c>
      <c r="I303" s="27">
        <v>295793000</v>
      </c>
      <c r="J303" s="27">
        <f>J304+J305</f>
        <v>289361948.75</v>
      </c>
      <c r="K303" s="43">
        <f t="shared" si="4"/>
        <v>97.825827098680492</v>
      </c>
      <c r="L303" s="26"/>
      <c r="M303" s="19"/>
      <c r="N303" s="2"/>
    </row>
    <row r="304" spans="1:14" ht="31.5" x14ac:dyDescent="0.2">
      <c r="A304" s="25" t="s">
        <v>369</v>
      </c>
      <c r="B304" s="17" t="s">
        <v>87</v>
      </c>
      <c r="C304" s="17" t="s">
        <v>332</v>
      </c>
      <c r="D304" s="17" t="s">
        <v>368</v>
      </c>
      <c r="E304" s="24">
        <v>200</v>
      </c>
      <c r="F304" s="23" t="s">
        <v>84</v>
      </c>
      <c r="G304" s="22"/>
      <c r="H304" s="17">
        <v>200</v>
      </c>
      <c r="I304" s="21">
        <v>4737000</v>
      </c>
      <c r="J304" s="21">
        <v>4517998.5</v>
      </c>
      <c r="K304" s="43">
        <f t="shared" si="4"/>
        <v>95.376789107029765</v>
      </c>
      <c r="L304" s="20">
        <v>10404</v>
      </c>
      <c r="M304" s="19"/>
      <c r="N304" s="2"/>
    </row>
    <row r="305" spans="1:14" ht="31.5" x14ac:dyDescent="0.2">
      <c r="A305" s="25" t="s">
        <v>369</v>
      </c>
      <c r="B305" s="17" t="s">
        <v>87</v>
      </c>
      <c r="C305" s="17" t="s">
        <v>332</v>
      </c>
      <c r="D305" s="17" t="s">
        <v>368</v>
      </c>
      <c r="E305" s="24">
        <v>300</v>
      </c>
      <c r="F305" s="23" t="s">
        <v>96</v>
      </c>
      <c r="G305" s="22"/>
      <c r="H305" s="17">
        <v>300</v>
      </c>
      <c r="I305" s="21">
        <v>291056000</v>
      </c>
      <c r="J305" s="21">
        <v>284843950.25</v>
      </c>
      <c r="K305" s="43">
        <f t="shared" si="4"/>
        <v>97.865685727145291</v>
      </c>
      <c r="L305" s="20">
        <v>10404</v>
      </c>
      <c r="M305" s="19"/>
      <c r="N305" s="2"/>
    </row>
    <row r="306" spans="1:14" ht="110.25" x14ac:dyDescent="0.2">
      <c r="A306" s="31" t="s">
        <v>365</v>
      </c>
      <c r="B306" s="50"/>
      <c r="C306" s="50"/>
      <c r="D306" s="50"/>
      <c r="E306" s="51"/>
      <c r="F306" s="30" t="s">
        <v>367</v>
      </c>
      <c r="G306" s="29" t="s">
        <v>366</v>
      </c>
      <c r="H306" s="28" t="s">
        <v>82</v>
      </c>
      <c r="I306" s="27">
        <v>100892632</v>
      </c>
      <c r="J306" s="27">
        <f>J307</f>
        <v>99546300.75</v>
      </c>
      <c r="K306" s="43">
        <f t="shared" si="4"/>
        <v>98.665580208077046</v>
      </c>
      <c r="L306" s="26"/>
      <c r="M306" s="19"/>
      <c r="N306" s="2"/>
    </row>
    <row r="307" spans="1:14" ht="47.25" x14ac:dyDescent="0.2">
      <c r="A307" s="25" t="s">
        <v>365</v>
      </c>
      <c r="B307" s="17" t="s">
        <v>87</v>
      </c>
      <c r="C307" s="17" t="s">
        <v>332</v>
      </c>
      <c r="D307" s="17" t="s">
        <v>364</v>
      </c>
      <c r="E307" s="24">
        <v>600</v>
      </c>
      <c r="F307" s="23" t="s">
        <v>121</v>
      </c>
      <c r="G307" s="22"/>
      <c r="H307" s="17">
        <v>600</v>
      </c>
      <c r="I307" s="21">
        <v>100892632</v>
      </c>
      <c r="J307" s="21">
        <v>99546300.75</v>
      </c>
      <c r="K307" s="43">
        <f t="shared" si="4"/>
        <v>98.665580208077046</v>
      </c>
      <c r="L307" s="20">
        <v>10406</v>
      </c>
      <c r="M307" s="19"/>
      <c r="N307" s="2"/>
    </row>
    <row r="308" spans="1:14" ht="31.5" x14ac:dyDescent="0.2">
      <c r="A308" s="31" t="s">
        <v>361</v>
      </c>
      <c r="B308" s="50"/>
      <c r="C308" s="50"/>
      <c r="D308" s="50"/>
      <c r="E308" s="51"/>
      <c r="F308" s="30" t="s">
        <v>363</v>
      </c>
      <c r="G308" s="29" t="s">
        <v>362</v>
      </c>
      <c r="H308" s="28" t="s">
        <v>82</v>
      </c>
      <c r="I308" s="27">
        <v>57487141</v>
      </c>
      <c r="J308" s="27">
        <f>J309+J310</f>
        <v>56085873.280000001</v>
      </c>
      <c r="K308" s="43">
        <f t="shared" si="4"/>
        <v>97.562467543828632</v>
      </c>
      <c r="L308" s="26"/>
      <c r="M308" s="19"/>
      <c r="N308" s="2"/>
    </row>
    <row r="309" spans="1:14" ht="31.5" x14ac:dyDescent="0.2">
      <c r="A309" s="25" t="s">
        <v>361</v>
      </c>
      <c r="B309" s="17" t="s">
        <v>87</v>
      </c>
      <c r="C309" s="17" t="s">
        <v>332</v>
      </c>
      <c r="D309" s="17" t="s">
        <v>360</v>
      </c>
      <c r="E309" s="24">
        <v>200</v>
      </c>
      <c r="F309" s="23" t="s">
        <v>84</v>
      </c>
      <c r="G309" s="22"/>
      <c r="H309" s="17">
        <v>200</v>
      </c>
      <c r="I309" s="21">
        <v>826403</v>
      </c>
      <c r="J309" s="21">
        <v>804801.17</v>
      </c>
      <c r="K309" s="43">
        <f t="shared" si="4"/>
        <v>97.386041677002638</v>
      </c>
      <c r="L309" s="20">
        <v>10407</v>
      </c>
      <c r="M309" s="19"/>
      <c r="N309" s="2"/>
    </row>
    <row r="310" spans="1:14" ht="31.5" x14ac:dyDescent="0.2">
      <c r="A310" s="25" t="s">
        <v>361</v>
      </c>
      <c r="B310" s="17" t="s">
        <v>87</v>
      </c>
      <c r="C310" s="17" t="s">
        <v>332</v>
      </c>
      <c r="D310" s="17" t="s">
        <v>360</v>
      </c>
      <c r="E310" s="24">
        <v>300</v>
      </c>
      <c r="F310" s="23" t="s">
        <v>96</v>
      </c>
      <c r="G310" s="22"/>
      <c r="H310" s="17">
        <v>300</v>
      </c>
      <c r="I310" s="21">
        <v>56660738</v>
      </c>
      <c r="J310" s="21">
        <v>55281072.109999999</v>
      </c>
      <c r="K310" s="43">
        <f t="shared" si="4"/>
        <v>97.565040734202938</v>
      </c>
      <c r="L310" s="20">
        <v>10407</v>
      </c>
      <c r="M310" s="19"/>
      <c r="N310" s="2"/>
    </row>
    <row r="311" spans="1:14" ht="31.5" x14ac:dyDescent="0.2">
      <c r="A311" s="31" t="s">
        <v>357</v>
      </c>
      <c r="B311" s="50"/>
      <c r="C311" s="50"/>
      <c r="D311" s="50"/>
      <c r="E311" s="51"/>
      <c r="F311" s="30" t="s">
        <v>359</v>
      </c>
      <c r="G311" s="29" t="s">
        <v>358</v>
      </c>
      <c r="H311" s="28" t="s">
        <v>82</v>
      </c>
      <c r="I311" s="27">
        <v>23573529</v>
      </c>
      <c r="J311" s="27">
        <f>J312+J313+J314</f>
        <v>23603449.27</v>
      </c>
      <c r="K311" s="43">
        <f t="shared" si="4"/>
        <v>100.1269231687797</v>
      </c>
      <c r="L311" s="26"/>
      <c r="M311" s="19"/>
      <c r="N311" s="2"/>
    </row>
    <row r="312" spans="1:14" ht="78.75" x14ac:dyDescent="0.2">
      <c r="A312" s="25" t="s">
        <v>357</v>
      </c>
      <c r="B312" s="17" t="s">
        <v>87</v>
      </c>
      <c r="C312" s="17" t="s">
        <v>332</v>
      </c>
      <c r="D312" s="17" t="s">
        <v>356</v>
      </c>
      <c r="E312" s="24">
        <v>100</v>
      </c>
      <c r="F312" s="23" t="s">
        <v>89</v>
      </c>
      <c r="G312" s="22"/>
      <c r="H312" s="17">
        <v>100</v>
      </c>
      <c r="I312" s="21">
        <v>20555375</v>
      </c>
      <c r="J312" s="21">
        <v>20745275</v>
      </c>
      <c r="K312" s="43">
        <f t="shared" si="4"/>
        <v>100.92384595270094</v>
      </c>
      <c r="L312" s="20">
        <v>10425</v>
      </c>
      <c r="M312" s="19"/>
      <c r="N312" s="2"/>
    </row>
    <row r="313" spans="1:14" ht="31.5" x14ac:dyDescent="0.2">
      <c r="A313" s="25" t="s">
        <v>357</v>
      </c>
      <c r="B313" s="17" t="s">
        <v>87</v>
      </c>
      <c r="C313" s="17" t="s">
        <v>332</v>
      </c>
      <c r="D313" s="17" t="s">
        <v>356</v>
      </c>
      <c r="E313" s="24">
        <v>200</v>
      </c>
      <c r="F313" s="23" t="s">
        <v>84</v>
      </c>
      <c r="G313" s="22"/>
      <c r="H313" s="17">
        <v>200</v>
      </c>
      <c r="I313" s="21">
        <v>3001659.04</v>
      </c>
      <c r="J313" s="21">
        <v>2842969.31</v>
      </c>
      <c r="K313" s="43">
        <f t="shared" si="4"/>
        <v>94.713265967742956</v>
      </c>
      <c r="L313" s="20">
        <v>10425</v>
      </c>
      <c r="M313" s="19"/>
      <c r="N313" s="2"/>
    </row>
    <row r="314" spans="1:14" ht="31.5" x14ac:dyDescent="0.2">
      <c r="A314" s="25" t="s">
        <v>357</v>
      </c>
      <c r="B314" s="17" t="s">
        <v>87</v>
      </c>
      <c r="C314" s="17" t="s">
        <v>332</v>
      </c>
      <c r="D314" s="17" t="s">
        <v>356</v>
      </c>
      <c r="E314" s="24">
        <v>800</v>
      </c>
      <c r="F314" s="23" t="s">
        <v>101</v>
      </c>
      <c r="G314" s="22"/>
      <c r="H314" s="17">
        <v>800</v>
      </c>
      <c r="I314" s="21">
        <v>16494.96</v>
      </c>
      <c r="J314" s="21">
        <v>15204.96</v>
      </c>
      <c r="K314" s="43">
        <f t="shared" si="4"/>
        <v>92.179429352965997</v>
      </c>
      <c r="L314" s="20">
        <v>10425</v>
      </c>
      <c r="M314" s="19"/>
      <c r="N314" s="2"/>
    </row>
    <row r="315" spans="1:14" ht="47.25" x14ac:dyDescent="0.2">
      <c r="A315" s="31" t="s">
        <v>353</v>
      </c>
      <c r="B315" s="50"/>
      <c r="C315" s="50"/>
      <c r="D315" s="50"/>
      <c r="E315" s="51"/>
      <c r="F315" s="30" t="s">
        <v>355</v>
      </c>
      <c r="G315" s="29" t="s">
        <v>354</v>
      </c>
      <c r="H315" s="28" t="s">
        <v>82</v>
      </c>
      <c r="I315" s="27">
        <v>24315175</v>
      </c>
      <c r="J315" s="27">
        <f>J316+J317</f>
        <v>21301281.969999999</v>
      </c>
      <c r="K315" s="43">
        <f t="shared" si="4"/>
        <v>87.604888593234463</v>
      </c>
      <c r="L315" s="26"/>
      <c r="M315" s="19"/>
      <c r="N315" s="2"/>
    </row>
    <row r="316" spans="1:14" ht="31.5" x14ac:dyDescent="0.2">
      <c r="A316" s="25" t="s">
        <v>353</v>
      </c>
      <c r="B316" s="17" t="s">
        <v>87</v>
      </c>
      <c r="C316" s="17" t="s">
        <v>332</v>
      </c>
      <c r="D316" s="17" t="s">
        <v>352</v>
      </c>
      <c r="E316" s="24">
        <v>200</v>
      </c>
      <c r="F316" s="23" t="s">
        <v>84</v>
      </c>
      <c r="G316" s="22"/>
      <c r="H316" s="17">
        <v>200</v>
      </c>
      <c r="I316" s="21">
        <v>1081547</v>
      </c>
      <c r="J316" s="39">
        <v>1026497.29</v>
      </c>
      <c r="K316" s="43">
        <f t="shared" si="4"/>
        <v>94.910095446614889</v>
      </c>
      <c r="L316" s="20">
        <v>10414</v>
      </c>
      <c r="M316" s="19"/>
      <c r="N316" s="2"/>
    </row>
    <row r="317" spans="1:14" ht="31.5" x14ac:dyDescent="0.2">
      <c r="A317" s="25" t="s">
        <v>353</v>
      </c>
      <c r="B317" s="17" t="s">
        <v>87</v>
      </c>
      <c r="C317" s="17" t="s">
        <v>332</v>
      </c>
      <c r="D317" s="17" t="s">
        <v>352</v>
      </c>
      <c r="E317" s="24">
        <v>300</v>
      </c>
      <c r="F317" s="23" t="s">
        <v>96</v>
      </c>
      <c r="G317" s="22"/>
      <c r="H317" s="17">
        <v>300</v>
      </c>
      <c r="I317" s="21">
        <v>23233628</v>
      </c>
      <c r="J317" s="40">
        <v>20274784.68</v>
      </c>
      <c r="K317" s="43">
        <f t="shared" si="4"/>
        <v>87.264824417434937</v>
      </c>
      <c r="L317" s="20">
        <v>10414</v>
      </c>
      <c r="M317" s="19"/>
      <c r="N317" s="2"/>
    </row>
    <row r="318" spans="1:14" ht="31.5" x14ac:dyDescent="0.2">
      <c r="A318" s="31" t="s">
        <v>349</v>
      </c>
      <c r="B318" s="50"/>
      <c r="C318" s="50"/>
      <c r="D318" s="50"/>
      <c r="E318" s="51"/>
      <c r="F318" s="30" t="s">
        <v>351</v>
      </c>
      <c r="G318" s="29" t="s">
        <v>350</v>
      </c>
      <c r="H318" s="28" t="s">
        <v>82</v>
      </c>
      <c r="I318" s="27">
        <v>84913000</v>
      </c>
      <c r="J318" s="27">
        <f>J319+J320</f>
        <v>83162783</v>
      </c>
      <c r="K318" s="43">
        <f t="shared" si="4"/>
        <v>97.938811489406802</v>
      </c>
      <c r="L318" s="26"/>
      <c r="M318" s="19"/>
      <c r="N318" s="2"/>
    </row>
    <row r="319" spans="1:14" ht="31.5" x14ac:dyDescent="0.2">
      <c r="A319" s="25" t="s">
        <v>349</v>
      </c>
      <c r="B319" s="17" t="s">
        <v>87</v>
      </c>
      <c r="C319" s="17" t="s">
        <v>332</v>
      </c>
      <c r="D319" s="17" t="s">
        <v>348</v>
      </c>
      <c r="E319" s="24">
        <v>200</v>
      </c>
      <c r="F319" s="23" t="s">
        <v>84</v>
      </c>
      <c r="G319" s="22"/>
      <c r="H319" s="17">
        <v>200</v>
      </c>
      <c r="I319" s="21">
        <v>160</v>
      </c>
      <c r="J319" s="39">
        <v>160</v>
      </c>
      <c r="K319" s="43">
        <f t="shared" si="4"/>
        <v>100</v>
      </c>
      <c r="L319" s="20">
        <v>10420</v>
      </c>
      <c r="M319" s="19"/>
      <c r="N319" s="2"/>
    </row>
    <row r="320" spans="1:14" ht="31.5" x14ac:dyDescent="0.2">
      <c r="A320" s="25" t="s">
        <v>349</v>
      </c>
      <c r="B320" s="17" t="s">
        <v>87</v>
      </c>
      <c r="C320" s="17" t="s">
        <v>332</v>
      </c>
      <c r="D320" s="17" t="s">
        <v>348</v>
      </c>
      <c r="E320" s="24">
        <v>300</v>
      </c>
      <c r="F320" s="23" t="s">
        <v>96</v>
      </c>
      <c r="G320" s="22"/>
      <c r="H320" s="17">
        <v>300</v>
      </c>
      <c r="I320" s="21">
        <v>84912840</v>
      </c>
      <c r="J320" s="40">
        <v>83162623</v>
      </c>
      <c r="K320" s="43">
        <f t="shared" si="4"/>
        <v>97.938807605539992</v>
      </c>
      <c r="L320" s="20">
        <v>10420</v>
      </c>
      <c r="M320" s="19"/>
      <c r="N320" s="2"/>
    </row>
    <row r="321" spans="1:14" ht="78.75" x14ac:dyDescent="0.2">
      <c r="A321" s="31" t="s">
        <v>345</v>
      </c>
      <c r="B321" s="50"/>
      <c r="C321" s="50"/>
      <c r="D321" s="50"/>
      <c r="E321" s="51"/>
      <c r="F321" s="30" t="s">
        <v>347</v>
      </c>
      <c r="G321" s="29" t="s">
        <v>346</v>
      </c>
      <c r="H321" s="28" t="s">
        <v>82</v>
      </c>
      <c r="I321" s="27">
        <v>1370000</v>
      </c>
      <c r="J321" s="27">
        <f>J322</f>
        <v>1310522.6499999999</v>
      </c>
      <c r="K321" s="43">
        <f t="shared" si="4"/>
        <v>95.658587591240874</v>
      </c>
      <c r="L321" s="26"/>
      <c r="M321" s="19"/>
      <c r="N321" s="2"/>
    </row>
    <row r="322" spans="1:14" ht="31.5" x14ac:dyDescent="0.2">
      <c r="A322" s="25" t="s">
        <v>345</v>
      </c>
      <c r="B322" s="17" t="s">
        <v>87</v>
      </c>
      <c r="C322" s="17" t="s">
        <v>332</v>
      </c>
      <c r="D322" s="17" t="s">
        <v>344</v>
      </c>
      <c r="E322" s="24">
        <v>200</v>
      </c>
      <c r="F322" s="23" t="s">
        <v>84</v>
      </c>
      <c r="G322" s="22"/>
      <c r="H322" s="17">
        <v>200</v>
      </c>
      <c r="I322" s="21">
        <v>1370000</v>
      </c>
      <c r="J322" s="21">
        <v>1310522.6499999999</v>
      </c>
      <c r="K322" s="43">
        <f t="shared" si="4"/>
        <v>95.658587591240874</v>
      </c>
      <c r="L322" s="20">
        <v>10437</v>
      </c>
      <c r="M322" s="19"/>
      <c r="N322" s="2"/>
    </row>
    <row r="323" spans="1:14" ht="63" x14ac:dyDescent="0.2">
      <c r="A323" s="31" t="s">
        <v>341</v>
      </c>
      <c r="B323" s="50"/>
      <c r="C323" s="50"/>
      <c r="D323" s="50"/>
      <c r="E323" s="51"/>
      <c r="F323" s="30" t="s">
        <v>343</v>
      </c>
      <c r="G323" s="29" t="s">
        <v>342</v>
      </c>
      <c r="H323" s="28" t="s">
        <v>82</v>
      </c>
      <c r="I323" s="27">
        <v>88442</v>
      </c>
      <c r="J323" s="27">
        <f>J324</f>
        <v>87612</v>
      </c>
      <c r="K323" s="43">
        <f t="shared" si="4"/>
        <v>99.061531851382824</v>
      </c>
      <c r="L323" s="26"/>
      <c r="M323" s="19"/>
      <c r="N323" s="2"/>
    </row>
    <row r="324" spans="1:14" ht="31.5" x14ac:dyDescent="0.2">
      <c r="A324" s="25" t="s">
        <v>341</v>
      </c>
      <c r="B324" s="17" t="s">
        <v>87</v>
      </c>
      <c r="C324" s="17" t="s">
        <v>332</v>
      </c>
      <c r="D324" s="17" t="s">
        <v>340</v>
      </c>
      <c r="E324" s="24">
        <v>200</v>
      </c>
      <c r="F324" s="23" t="s">
        <v>84</v>
      </c>
      <c r="G324" s="22"/>
      <c r="H324" s="17">
        <v>200</v>
      </c>
      <c r="I324" s="21">
        <v>88442</v>
      </c>
      <c r="J324" s="21">
        <v>87612</v>
      </c>
      <c r="K324" s="43">
        <f t="shared" si="4"/>
        <v>99.061531851382824</v>
      </c>
      <c r="L324" s="20">
        <v>10438</v>
      </c>
      <c r="M324" s="19"/>
      <c r="N324" s="2"/>
    </row>
    <row r="325" spans="1:14" ht="63" x14ac:dyDescent="0.2">
      <c r="A325" s="31" t="s">
        <v>337</v>
      </c>
      <c r="B325" s="50"/>
      <c r="C325" s="50"/>
      <c r="D325" s="50"/>
      <c r="E325" s="51"/>
      <c r="F325" s="30" t="s">
        <v>339</v>
      </c>
      <c r="G325" s="29" t="s">
        <v>338</v>
      </c>
      <c r="H325" s="28" t="s">
        <v>82</v>
      </c>
      <c r="I325" s="27">
        <v>91548087</v>
      </c>
      <c r="J325" s="27">
        <f>J326</f>
        <v>92400380</v>
      </c>
      <c r="K325" s="43">
        <f t="shared" si="4"/>
        <v>100.93097849221033</v>
      </c>
      <c r="L325" s="26"/>
      <c r="M325" s="19"/>
      <c r="N325" s="2"/>
    </row>
    <row r="326" spans="1:14" ht="31.5" x14ac:dyDescent="0.2">
      <c r="A326" s="25" t="s">
        <v>337</v>
      </c>
      <c r="B326" s="17" t="s">
        <v>87</v>
      </c>
      <c r="C326" s="17" t="s">
        <v>332</v>
      </c>
      <c r="D326" s="17" t="s">
        <v>336</v>
      </c>
      <c r="E326" s="24">
        <v>300</v>
      </c>
      <c r="F326" s="23" t="s">
        <v>96</v>
      </c>
      <c r="G326" s="22"/>
      <c r="H326" s="17">
        <v>300</v>
      </c>
      <c r="I326" s="21">
        <v>91548087</v>
      </c>
      <c r="J326" s="21">
        <v>92400380</v>
      </c>
      <c r="K326" s="43">
        <f t="shared" si="4"/>
        <v>100.93097849221033</v>
      </c>
      <c r="L326" s="20">
        <v>30210</v>
      </c>
      <c r="M326" s="19"/>
      <c r="N326" s="2"/>
    </row>
    <row r="327" spans="1:14" ht="47.25" x14ac:dyDescent="0.2">
      <c r="A327" s="31" t="s">
        <v>333</v>
      </c>
      <c r="B327" s="50"/>
      <c r="C327" s="50"/>
      <c r="D327" s="50"/>
      <c r="E327" s="51"/>
      <c r="F327" s="30" t="s">
        <v>335</v>
      </c>
      <c r="G327" s="29" t="s">
        <v>334</v>
      </c>
      <c r="H327" s="28" t="s">
        <v>82</v>
      </c>
      <c r="I327" s="27">
        <v>5334852</v>
      </c>
      <c r="J327" s="27">
        <f>J328</f>
        <v>5315891.75</v>
      </c>
      <c r="K327" s="43">
        <f t="shared" si="4"/>
        <v>99.644596513642739</v>
      </c>
      <c r="L327" s="26"/>
      <c r="M327" s="19"/>
      <c r="N327" s="2"/>
    </row>
    <row r="328" spans="1:14" ht="31.5" x14ac:dyDescent="0.2">
      <c r="A328" s="25" t="s">
        <v>333</v>
      </c>
      <c r="B328" s="17" t="s">
        <v>87</v>
      </c>
      <c r="C328" s="17" t="s">
        <v>332</v>
      </c>
      <c r="D328" s="17" t="s">
        <v>331</v>
      </c>
      <c r="E328" s="24">
        <v>300</v>
      </c>
      <c r="F328" s="23" t="s">
        <v>96</v>
      </c>
      <c r="G328" s="22"/>
      <c r="H328" s="17">
        <v>300</v>
      </c>
      <c r="I328" s="21">
        <v>5334852</v>
      </c>
      <c r="J328" s="21">
        <v>5315891.75</v>
      </c>
      <c r="K328" s="43">
        <f t="shared" si="4"/>
        <v>99.644596513642739</v>
      </c>
      <c r="L328" s="20">
        <v>30218</v>
      </c>
      <c r="M328" s="19"/>
      <c r="N328" s="2"/>
    </row>
    <row r="329" spans="1:14" ht="47.25" x14ac:dyDescent="0.2">
      <c r="A329" s="31" t="s">
        <v>326</v>
      </c>
      <c r="B329" s="50"/>
      <c r="C329" s="50"/>
      <c r="D329" s="50"/>
      <c r="E329" s="51"/>
      <c r="F329" s="30" t="s">
        <v>330</v>
      </c>
      <c r="G329" s="29" t="s">
        <v>329</v>
      </c>
      <c r="H329" s="28" t="s">
        <v>82</v>
      </c>
      <c r="I329" s="27">
        <v>98454100</v>
      </c>
      <c r="J329" s="27">
        <f>J330</f>
        <v>98454039.239999995</v>
      </c>
      <c r="K329" s="43">
        <f t="shared" ref="K329:K392" si="5">J329/I329*100</f>
        <v>99.999938285962699</v>
      </c>
      <c r="L329" s="26"/>
      <c r="M329" s="19"/>
      <c r="N329" s="2"/>
    </row>
    <row r="330" spans="1:14" ht="31.5" x14ac:dyDescent="0.2">
      <c r="A330" s="31" t="s">
        <v>326</v>
      </c>
      <c r="B330" s="50"/>
      <c r="C330" s="50"/>
      <c r="D330" s="50"/>
      <c r="E330" s="51"/>
      <c r="F330" s="30" t="s">
        <v>328</v>
      </c>
      <c r="G330" s="29" t="s">
        <v>327</v>
      </c>
      <c r="H330" s="28" t="s">
        <v>82</v>
      </c>
      <c r="I330" s="27">
        <v>98454100</v>
      </c>
      <c r="J330" s="27">
        <f>J331</f>
        <v>98454039.239999995</v>
      </c>
      <c r="K330" s="43">
        <f t="shared" si="5"/>
        <v>99.999938285962699</v>
      </c>
      <c r="L330" s="26"/>
      <c r="M330" s="19"/>
      <c r="N330" s="2"/>
    </row>
    <row r="331" spans="1:14" ht="31.5" x14ac:dyDescent="0.2">
      <c r="A331" s="25" t="s">
        <v>326</v>
      </c>
      <c r="B331" s="17" t="s">
        <v>87</v>
      </c>
      <c r="C331" s="17" t="s">
        <v>325</v>
      </c>
      <c r="D331" s="17" t="s">
        <v>324</v>
      </c>
      <c r="E331" s="24">
        <v>700</v>
      </c>
      <c r="F331" s="23" t="s">
        <v>323</v>
      </c>
      <c r="G331" s="22"/>
      <c r="H331" s="17">
        <v>700</v>
      </c>
      <c r="I331" s="21">
        <v>98454100</v>
      </c>
      <c r="J331" s="21">
        <v>98454039.239999995</v>
      </c>
      <c r="K331" s="43">
        <f t="shared" si="5"/>
        <v>99.999938285962699</v>
      </c>
      <c r="L331" s="20">
        <v>10100</v>
      </c>
      <c r="M331" s="19"/>
      <c r="N331" s="2"/>
    </row>
    <row r="332" spans="1:14" ht="78.75" x14ac:dyDescent="0.2">
      <c r="A332" s="31" t="s">
        <v>318</v>
      </c>
      <c r="B332" s="50"/>
      <c r="C332" s="50"/>
      <c r="D332" s="50"/>
      <c r="E332" s="51"/>
      <c r="F332" s="30" t="s">
        <v>322</v>
      </c>
      <c r="G332" s="29" t="s">
        <v>321</v>
      </c>
      <c r="H332" s="28" t="s">
        <v>82</v>
      </c>
      <c r="I332" s="27">
        <v>5154024</v>
      </c>
      <c r="J332" s="27">
        <f>J333</f>
        <v>5153673.8499999996</v>
      </c>
      <c r="K332" s="43">
        <f t="shared" si="5"/>
        <v>99.993206279210185</v>
      </c>
      <c r="L332" s="26"/>
      <c r="M332" s="19"/>
      <c r="N332" s="2"/>
    </row>
    <row r="333" spans="1:14" ht="47.25" x14ac:dyDescent="0.2">
      <c r="A333" s="31" t="s">
        <v>318</v>
      </c>
      <c r="B333" s="50"/>
      <c r="C333" s="50"/>
      <c r="D333" s="50"/>
      <c r="E333" s="51"/>
      <c r="F333" s="30" t="s">
        <v>320</v>
      </c>
      <c r="G333" s="29" t="s">
        <v>319</v>
      </c>
      <c r="H333" s="28" t="s">
        <v>82</v>
      </c>
      <c r="I333" s="27">
        <v>5154024</v>
      </c>
      <c r="J333" s="27">
        <f>J334</f>
        <v>5153673.8499999996</v>
      </c>
      <c r="K333" s="43">
        <f t="shared" si="5"/>
        <v>99.993206279210185</v>
      </c>
      <c r="L333" s="26"/>
      <c r="M333" s="19"/>
      <c r="N333" s="2"/>
    </row>
    <row r="334" spans="1:14" ht="31.5" x14ac:dyDescent="0.2">
      <c r="A334" s="25" t="s">
        <v>318</v>
      </c>
      <c r="B334" s="17" t="s">
        <v>87</v>
      </c>
      <c r="C334" s="17" t="s">
        <v>317</v>
      </c>
      <c r="D334" s="17" t="s">
        <v>316</v>
      </c>
      <c r="E334" s="24">
        <v>200</v>
      </c>
      <c r="F334" s="23" t="s">
        <v>84</v>
      </c>
      <c r="G334" s="22"/>
      <c r="H334" s="17">
        <v>200</v>
      </c>
      <c r="I334" s="21">
        <v>5154024</v>
      </c>
      <c r="J334" s="21">
        <v>5153673.8499999996</v>
      </c>
      <c r="K334" s="43">
        <f t="shared" si="5"/>
        <v>99.993206279210185</v>
      </c>
      <c r="L334" s="20">
        <v>10100</v>
      </c>
      <c r="M334" s="19"/>
      <c r="N334" s="2"/>
    </row>
    <row r="335" spans="1:14" ht="63" x14ac:dyDescent="0.2">
      <c r="A335" s="31" t="s">
        <v>311</v>
      </c>
      <c r="B335" s="50"/>
      <c r="C335" s="50"/>
      <c r="D335" s="50"/>
      <c r="E335" s="51"/>
      <c r="F335" s="30" t="s">
        <v>315</v>
      </c>
      <c r="G335" s="29" t="s">
        <v>314</v>
      </c>
      <c r="H335" s="28" t="s">
        <v>82</v>
      </c>
      <c r="I335" s="27">
        <v>18632448.07</v>
      </c>
      <c r="J335" s="27">
        <f>J336</f>
        <v>17876604.370000001</v>
      </c>
      <c r="K335" s="43">
        <f t="shared" si="5"/>
        <v>95.943401011180171</v>
      </c>
      <c r="L335" s="26"/>
      <c r="M335" s="19"/>
      <c r="N335" s="2"/>
    </row>
    <row r="336" spans="1:14" ht="31.5" x14ac:dyDescent="0.2">
      <c r="A336" s="31" t="s">
        <v>311</v>
      </c>
      <c r="B336" s="50"/>
      <c r="C336" s="50"/>
      <c r="D336" s="50"/>
      <c r="E336" s="51"/>
      <c r="F336" s="30" t="s">
        <v>313</v>
      </c>
      <c r="G336" s="29" t="s">
        <v>312</v>
      </c>
      <c r="H336" s="28" t="s">
        <v>82</v>
      </c>
      <c r="I336" s="27">
        <v>18632448.07</v>
      </c>
      <c r="J336" s="27">
        <f>J337+J338+J339+J340</f>
        <v>17876604.370000001</v>
      </c>
      <c r="K336" s="43">
        <f t="shared" si="5"/>
        <v>95.943401011180171</v>
      </c>
      <c r="L336" s="26"/>
      <c r="M336" s="19"/>
      <c r="N336" s="2"/>
    </row>
    <row r="337" spans="1:14" ht="78.75" x14ac:dyDescent="0.2">
      <c r="A337" s="25" t="s">
        <v>311</v>
      </c>
      <c r="B337" s="17" t="s">
        <v>87</v>
      </c>
      <c r="C337" s="17" t="s">
        <v>310</v>
      </c>
      <c r="D337" s="17" t="s">
        <v>309</v>
      </c>
      <c r="E337" s="24">
        <v>100</v>
      </c>
      <c r="F337" s="23" t="s">
        <v>89</v>
      </c>
      <c r="G337" s="22"/>
      <c r="H337" s="17">
        <v>100</v>
      </c>
      <c r="I337" s="21">
        <v>15470716.220000001</v>
      </c>
      <c r="J337" s="21">
        <v>15392020.98</v>
      </c>
      <c r="K337" s="43">
        <f t="shared" si="5"/>
        <v>99.491327751857625</v>
      </c>
      <c r="L337" s="20">
        <v>10100</v>
      </c>
      <c r="M337" s="19"/>
      <c r="N337" s="2"/>
    </row>
    <row r="338" spans="1:14" ht="31.5" x14ac:dyDescent="0.2">
      <c r="A338" s="25" t="s">
        <v>311</v>
      </c>
      <c r="B338" s="17" t="s">
        <v>87</v>
      </c>
      <c r="C338" s="17" t="s">
        <v>310</v>
      </c>
      <c r="D338" s="17" t="s">
        <v>309</v>
      </c>
      <c r="E338" s="24">
        <v>200</v>
      </c>
      <c r="F338" s="23" t="s">
        <v>84</v>
      </c>
      <c r="G338" s="22"/>
      <c r="H338" s="17">
        <v>200</v>
      </c>
      <c r="I338" s="21">
        <v>2974390</v>
      </c>
      <c r="J338" s="21">
        <v>2304438.25</v>
      </c>
      <c r="K338" s="43">
        <f t="shared" si="5"/>
        <v>77.475995077982375</v>
      </c>
      <c r="L338" s="20">
        <v>10100</v>
      </c>
      <c r="M338" s="19"/>
      <c r="N338" s="2"/>
    </row>
    <row r="339" spans="1:14" ht="31.5" x14ac:dyDescent="0.2">
      <c r="A339" s="25" t="s">
        <v>311</v>
      </c>
      <c r="B339" s="17" t="s">
        <v>87</v>
      </c>
      <c r="C339" s="17" t="s">
        <v>310</v>
      </c>
      <c r="D339" s="17" t="s">
        <v>309</v>
      </c>
      <c r="E339" s="24">
        <v>300</v>
      </c>
      <c r="F339" s="23" t="s">
        <v>96</v>
      </c>
      <c r="G339" s="22"/>
      <c r="H339" s="17">
        <v>300</v>
      </c>
      <c r="I339" s="21">
        <v>50946.42</v>
      </c>
      <c r="J339" s="21">
        <v>50946.42</v>
      </c>
      <c r="K339" s="43">
        <f t="shared" si="5"/>
        <v>100</v>
      </c>
      <c r="L339" s="20">
        <v>10100</v>
      </c>
      <c r="M339" s="19"/>
      <c r="N339" s="2"/>
    </row>
    <row r="340" spans="1:14" ht="31.5" x14ac:dyDescent="0.2">
      <c r="A340" s="25" t="s">
        <v>311</v>
      </c>
      <c r="B340" s="17" t="s">
        <v>87</v>
      </c>
      <c r="C340" s="17" t="s">
        <v>310</v>
      </c>
      <c r="D340" s="17" t="s">
        <v>309</v>
      </c>
      <c r="E340" s="24">
        <v>800</v>
      </c>
      <c r="F340" s="23" t="s">
        <v>101</v>
      </c>
      <c r="G340" s="22"/>
      <c r="H340" s="17">
        <v>800</v>
      </c>
      <c r="I340" s="21">
        <v>136395.43</v>
      </c>
      <c r="J340" s="21">
        <v>129198.72</v>
      </c>
      <c r="K340" s="43">
        <f t="shared" si="5"/>
        <v>94.723642866920116</v>
      </c>
      <c r="L340" s="20">
        <v>10100</v>
      </c>
      <c r="M340" s="19"/>
      <c r="N340" s="2"/>
    </row>
    <row r="341" spans="1:14" ht="47.25" x14ac:dyDescent="0.2">
      <c r="A341" s="31" t="s">
        <v>297</v>
      </c>
      <c r="B341" s="50"/>
      <c r="C341" s="50"/>
      <c r="D341" s="50"/>
      <c r="E341" s="51"/>
      <c r="F341" s="30" t="s">
        <v>308</v>
      </c>
      <c r="G341" s="29" t="s">
        <v>307</v>
      </c>
      <c r="H341" s="28" t="s">
        <v>82</v>
      </c>
      <c r="I341" s="27">
        <v>11715976.869999999</v>
      </c>
      <c r="J341" s="27">
        <f>J342+J344+J347</f>
        <v>11136023.120000001</v>
      </c>
      <c r="K341" s="43">
        <f t="shared" si="5"/>
        <v>95.049889937176033</v>
      </c>
      <c r="L341" s="26"/>
      <c r="M341" s="19"/>
      <c r="N341" s="2"/>
    </row>
    <row r="342" spans="1:14" ht="63" x14ac:dyDescent="0.2">
      <c r="A342" s="31" t="s">
        <v>305</v>
      </c>
      <c r="B342" s="50"/>
      <c r="C342" s="50"/>
      <c r="D342" s="50"/>
      <c r="E342" s="51"/>
      <c r="F342" s="30" t="s">
        <v>197</v>
      </c>
      <c r="G342" s="29" t="s">
        <v>306</v>
      </c>
      <c r="H342" s="28" t="s">
        <v>82</v>
      </c>
      <c r="I342" s="27">
        <v>2400000</v>
      </c>
      <c r="J342" s="27">
        <f>J343</f>
        <v>2400000</v>
      </c>
      <c r="K342" s="43">
        <f t="shared" si="5"/>
        <v>100</v>
      </c>
      <c r="L342" s="26"/>
      <c r="M342" s="19"/>
      <c r="N342" s="2"/>
    </row>
    <row r="343" spans="1:14" ht="31.5" x14ac:dyDescent="0.2">
      <c r="A343" s="25" t="s">
        <v>305</v>
      </c>
      <c r="B343" s="17" t="s">
        <v>87</v>
      </c>
      <c r="C343" s="17" t="s">
        <v>296</v>
      </c>
      <c r="D343" s="17" t="s">
        <v>304</v>
      </c>
      <c r="E343" s="24">
        <v>200</v>
      </c>
      <c r="F343" s="23" t="s">
        <v>84</v>
      </c>
      <c r="G343" s="22"/>
      <c r="H343" s="17">
        <v>200</v>
      </c>
      <c r="I343" s="21">
        <v>2400000</v>
      </c>
      <c r="J343" s="21">
        <v>2400000</v>
      </c>
      <c r="K343" s="43">
        <f t="shared" si="5"/>
        <v>100</v>
      </c>
      <c r="L343" s="20">
        <v>10100</v>
      </c>
      <c r="M343" s="19"/>
      <c r="N343" s="2"/>
    </row>
    <row r="344" spans="1:14" ht="63" x14ac:dyDescent="0.2">
      <c r="A344" s="31" t="s">
        <v>301</v>
      </c>
      <c r="B344" s="50"/>
      <c r="C344" s="50"/>
      <c r="D344" s="50"/>
      <c r="E344" s="51"/>
      <c r="F344" s="30" t="s">
        <v>303</v>
      </c>
      <c r="G344" s="29" t="s">
        <v>302</v>
      </c>
      <c r="H344" s="28" t="s">
        <v>82</v>
      </c>
      <c r="I344" s="27">
        <v>7838756.0300000003</v>
      </c>
      <c r="J344" s="27">
        <f>J345+J346</f>
        <v>7464601.7800000003</v>
      </c>
      <c r="K344" s="43">
        <f t="shared" si="5"/>
        <v>95.226867010938207</v>
      </c>
      <c r="L344" s="26"/>
      <c r="M344" s="19"/>
      <c r="N344" s="2"/>
    </row>
    <row r="345" spans="1:14" ht="31.5" x14ac:dyDescent="0.2">
      <c r="A345" s="25" t="s">
        <v>301</v>
      </c>
      <c r="B345" s="17" t="s">
        <v>87</v>
      </c>
      <c r="C345" s="17" t="s">
        <v>296</v>
      </c>
      <c r="D345" s="17" t="s">
        <v>300</v>
      </c>
      <c r="E345" s="24">
        <v>200</v>
      </c>
      <c r="F345" s="23" t="s">
        <v>84</v>
      </c>
      <c r="G345" s="22"/>
      <c r="H345" s="17">
        <v>200</v>
      </c>
      <c r="I345" s="21">
        <v>7746756.0300000003</v>
      </c>
      <c r="J345" s="21">
        <v>7373695.8200000003</v>
      </c>
      <c r="K345" s="43">
        <f t="shared" si="5"/>
        <v>95.184304132526037</v>
      </c>
      <c r="L345" s="20">
        <v>10100</v>
      </c>
      <c r="M345" s="19"/>
      <c r="N345" s="2"/>
    </row>
    <row r="346" spans="1:14" ht="31.5" x14ac:dyDescent="0.2">
      <c r="A346" s="25" t="s">
        <v>301</v>
      </c>
      <c r="B346" s="17" t="s">
        <v>87</v>
      </c>
      <c r="C346" s="17" t="s">
        <v>296</v>
      </c>
      <c r="D346" s="17" t="s">
        <v>300</v>
      </c>
      <c r="E346" s="24">
        <v>800</v>
      </c>
      <c r="F346" s="23" t="s">
        <v>101</v>
      </c>
      <c r="G346" s="22"/>
      <c r="H346" s="17">
        <v>800</v>
      </c>
      <c r="I346" s="21">
        <v>92000</v>
      </c>
      <c r="J346" s="21">
        <v>90905.96</v>
      </c>
      <c r="K346" s="43">
        <f t="shared" si="5"/>
        <v>98.810826086956524</v>
      </c>
      <c r="L346" s="20">
        <v>10100</v>
      </c>
      <c r="M346" s="19"/>
      <c r="N346" s="2"/>
    </row>
    <row r="347" spans="1:14" ht="31.5" x14ac:dyDescent="0.2">
      <c r="A347" s="31" t="s">
        <v>297</v>
      </c>
      <c r="B347" s="50"/>
      <c r="C347" s="50"/>
      <c r="D347" s="50"/>
      <c r="E347" s="51"/>
      <c r="F347" s="30" t="s">
        <v>299</v>
      </c>
      <c r="G347" s="29" t="s">
        <v>298</v>
      </c>
      <c r="H347" s="28" t="s">
        <v>82</v>
      </c>
      <c r="I347" s="27">
        <v>1477220.84</v>
      </c>
      <c r="J347" s="27">
        <f>J348</f>
        <v>1271421.3400000001</v>
      </c>
      <c r="K347" s="43">
        <f t="shared" si="5"/>
        <v>86.068467596219406</v>
      </c>
      <c r="L347" s="26"/>
      <c r="M347" s="19"/>
      <c r="N347" s="2"/>
    </row>
    <row r="348" spans="1:14" ht="31.5" x14ac:dyDescent="0.2">
      <c r="A348" s="25" t="s">
        <v>297</v>
      </c>
      <c r="B348" s="17" t="s">
        <v>87</v>
      </c>
      <c r="C348" s="17" t="s">
        <v>296</v>
      </c>
      <c r="D348" s="17" t="s">
        <v>295</v>
      </c>
      <c r="E348" s="24">
        <v>200</v>
      </c>
      <c r="F348" s="23" t="s">
        <v>84</v>
      </c>
      <c r="G348" s="22"/>
      <c r="H348" s="17">
        <v>200</v>
      </c>
      <c r="I348" s="21">
        <v>1477220.84</v>
      </c>
      <c r="J348" s="21">
        <v>1271421.3400000001</v>
      </c>
      <c r="K348" s="43">
        <f t="shared" si="5"/>
        <v>86.068467596219406</v>
      </c>
      <c r="L348" s="20">
        <v>10100</v>
      </c>
      <c r="M348" s="19"/>
      <c r="N348" s="2"/>
    </row>
    <row r="349" spans="1:14" ht="63" x14ac:dyDescent="0.2">
      <c r="A349" s="31" t="s">
        <v>229</v>
      </c>
      <c r="B349" s="50"/>
      <c r="C349" s="50"/>
      <c r="D349" s="50"/>
      <c r="E349" s="51"/>
      <c r="F349" s="30" t="s">
        <v>294</v>
      </c>
      <c r="G349" s="29" t="s">
        <v>293</v>
      </c>
      <c r="H349" s="28" t="s">
        <v>82</v>
      </c>
      <c r="I349" s="27">
        <v>259610233.78999999</v>
      </c>
      <c r="J349" s="27">
        <f>J350+J352+J354+J356+J358+J360+J362+J364+J367+J369+J372+J374+J376+J378+J381+J385+J383</f>
        <v>253283924.01999998</v>
      </c>
      <c r="K349" s="43">
        <f t="shared" si="5"/>
        <v>97.563150852089521</v>
      </c>
      <c r="L349" s="26"/>
      <c r="M349" s="19"/>
      <c r="N349" s="2"/>
    </row>
    <row r="350" spans="1:14" ht="31.5" x14ac:dyDescent="0.2">
      <c r="A350" s="31" t="s">
        <v>290</v>
      </c>
      <c r="B350" s="50"/>
      <c r="C350" s="50"/>
      <c r="D350" s="50"/>
      <c r="E350" s="51"/>
      <c r="F350" s="30" t="s">
        <v>292</v>
      </c>
      <c r="G350" s="29" t="s">
        <v>291</v>
      </c>
      <c r="H350" s="28" t="s">
        <v>82</v>
      </c>
      <c r="I350" s="27">
        <v>25873184.039999999</v>
      </c>
      <c r="J350" s="27">
        <f>J351</f>
        <v>25150626.77</v>
      </c>
      <c r="K350" s="43">
        <f t="shared" si="5"/>
        <v>97.207312138765275</v>
      </c>
      <c r="L350" s="26"/>
      <c r="M350" s="19"/>
      <c r="N350" s="2"/>
    </row>
    <row r="351" spans="1:14" ht="47.25" x14ac:dyDescent="0.2">
      <c r="A351" s="25" t="s">
        <v>290</v>
      </c>
      <c r="B351" s="17" t="s">
        <v>87</v>
      </c>
      <c r="C351" s="17" t="s">
        <v>228</v>
      </c>
      <c r="D351" s="17" t="s">
        <v>289</v>
      </c>
      <c r="E351" s="24">
        <v>600</v>
      </c>
      <c r="F351" s="23" t="s">
        <v>121</v>
      </c>
      <c r="G351" s="22"/>
      <c r="H351" s="17">
        <v>600</v>
      </c>
      <c r="I351" s="21">
        <v>25873184.039999999</v>
      </c>
      <c r="J351" s="21">
        <v>25150626.77</v>
      </c>
      <c r="K351" s="43">
        <f t="shared" si="5"/>
        <v>97.207312138765275</v>
      </c>
      <c r="L351" s="20">
        <v>10100</v>
      </c>
      <c r="M351" s="19"/>
      <c r="N351" s="2"/>
    </row>
    <row r="352" spans="1:14" ht="78.75" x14ac:dyDescent="0.2">
      <c r="A352" s="31" t="s">
        <v>286</v>
      </c>
      <c r="B352" s="50"/>
      <c r="C352" s="50"/>
      <c r="D352" s="50"/>
      <c r="E352" s="51"/>
      <c r="F352" s="30" t="s">
        <v>288</v>
      </c>
      <c r="G352" s="29" t="s">
        <v>287</v>
      </c>
      <c r="H352" s="28" t="s">
        <v>82</v>
      </c>
      <c r="I352" s="27">
        <v>7303000</v>
      </c>
      <c r="J352" s="27">
        <f>J353</f>
        <v>6948787.3399999999</v>
      </c>
      <c r="K352" s="43">
        <f t="shared" si="5"/>
        <v>95.149765028070661</v>
      </c>
      <c r="L352" s="26"/>
      <c r="M352" s="19"/>
      <c r="N352" s="2"/>
    </row>
    <row r="353" spans="1:14" ht="31.5" x14ac:dyDescent="0.2">
      <c r="A353" s="25" t="s">
        <v>286</v>
      </c>
      <c r="B353" s="17" t="s">
        <v>87</v>
      </c>
      <c r="C353" s="17" t="s">
        <v>228</v>
      </c>
      <c r="D353" s="17" t="s">
        <v>285</v>
      </c>
      <c r="E353" s="24">
        <v>800</v>
      </c>
      <c r="F353" s="23" t="s">
        <v>101</v>
      </c>
      <c r="G353" s="22"/>
      <c r="H353" s="17">
        <v>800</v>
      </c>
      <c r="I353" s="21">
        <v>7303000</v>
      </c>
      <c r="J353" s="21">
        <v>6948787.3399999999</v>
      </c>
      <c r="K353" s="43">
        <f t="shared" si="5"/>
        <v>95.149765028070661</v>
      </c>
      <c r="L353" s="20">
        <v>10100</v>
      </c>
      <c r="M353" s="19"/>
      <c r="N353" s="2"/>
    </row>
    <row r="354" spans="1:14" ht="94.5" x14ac:dyDescent="0.2">
      <c r="A354" s="31" t="s">
        <v>282</v>
      </c>
      <c r="B354" s="50"/>
      <c r="C354" s="50"/>
      <c r="D354" s="50"/>
      <c r="E354" s="51"/>
      <c r="F354" s="30" t="s">
        <v>284</v>
      </c>
      <c r="G354" s="29" t="s">
        <v>283</v>
      </c>
      <c r="H354" s="28" t="s">
        <v>82</v>
      </c>
      <c r="I354" s="27">
        <v>40000</v>
      </c>
      <c r="J354" s="27">
        <f>J355</f>
        <v>0</v>
      </c>
      <c r="K354" s="43">
        <f t="shared" si="5"/>
        <v>0</v>
      </c>
      <c r="L354" s="26"/>
      <c r="M354" s="19"/>
      <c r="N354" s="2"/>
    </row>
    <row r="355" spans="1:14" ht="31.5" x14ac:dyDescent="0.2">
      <c r="A355" s="25" t="s">
        <v>282</v>
      </c>
      <c r="B355" s="17" t="s">
        <v>87</v>
      </c>
      <c r="C355" s="17" t="s">
        <v>228</v>
      </c>
      <c r="D355" s="17" t="s">
        <v>281</v>
      </c>
      <c r="E355" s="24">
        <v>800</v>
      </c>
      <c r="F355" s="23" t="s">
        <v>101</v>
      </c>
      <c r="G355" s="22"/>
      <c r="H355" s="17">
        <v>800</v>
      </c>
      <c r="I355" s="21">
        <v>40000</v>
      </c>
      <c r="J355" s="21"/>
      <c r="K355" s="43">
        <f t="shared" si="5"/>
        <v>0</v>
      </c>
      <c r="L355" s="20">
        <v>10100</v>
      </c>
      <c r="M355" s="19"/>
      <c r="N355" s="2"/>
    </row>
    <row r="356" spans="1:14" ht="110.25" x14ac:dyDescent="0.2">
      <c r="A356" s="31" t="s">
        <v>278</v>
      </c>
      <c r="B356" s="50"/>
      <c r="C356" s="50"/>
      <c r="D356" s="50"/>
      <c r="E356" s="51"/>
      <c r="F356" s="30" t="s">
        <v>280</v>
      </c>
      <c r="G356" s="29" t="s">
        <v>279</v>
      </c>
      <c r="H356" s="28" t="s">
        <v>82</v>
      </c>
      <c r="I356" s="27">
        <v>80000000</v>
      </c>
      <c r="J356" s="27">
        <f>J357</f>
        <v>80000000</v>
      </c>
      <c r="K356" s="43">
        <f t="shared" si="5"/>
        <v>100</v>
      </c>
      <c r="L356" s="26"/>
      <c r="M356" s="19"/>
      <c r="N356" s="2"/>
    </row>
    <row r="357" spans="1:14" ht="31.5" x14ac:dyDescent="0.2">
      <c r="A357" s="25" t="s">
        <v>278</v>
      </c>
      <c r="B357" s="17" t="s">
        <v>87</v>
      </c>
      <c r="C357" s="17" t="s">
        <v>228</v>
      </c>
      <c r="D357" s="17" t="s">
        <v>277</v>
      </c>
      <c r="E357" s="24">
        <v>800</v>
      </c>
      <c r="F357" s="23" t="s">
        <v>101</v>
      </c>
      <c r="G357" s="22"/>
      <c r="H357" s="17">
        <v>800</v>
      </c>
      <c r="I357" s="21">
        <v>80000000</v>
      </c>
      <c r="J357" s="21">
        <v>80000000</v>
      </c>
      <c r="K357" s="43">
        <f t="shared" si="5"/>
        <v>100</v>
      </c>
      <c r="L357" s="20">
        <v>10100</v>
      </c>
      <c r="M357" s="19"/>
      <c r="N357" s="2"/>
    </row>
    <row r="358" spans="1:14" ht="47.25" x14ac:dyDescent="0.2">
      <c r="A358" s="31" t="s">
        <v>274</v>
      </c>
      <c r="B358" s="50"/>
      <c r="C358" s="50"/>
      <c r="D358" s="50"/>
      <c r="E358" s="51"/>
      <c r="F358" s="30" t="s">
        <v>276</v>
      </c>
      <c r="G358" s="29" t="s">
        <v>275</v>
      </c>
      <c r="H358" s="28" t="s">
        <v>82</v>
      </c>
      <c r="I358" s="27">
        <v>3828120</v>
      </c>
      <c r="J358" s="27">
        <f>J359</f>
        <v>3808849.75</v>
      </c>
      <c r="K358" s="43">
        <f t="shared" si="5"/>
        <v>99.496613220066237</v>
      </c>
      <c r="L358" s="26"/>
      <c r="M358" s="19"/>
      <c r="N358" s="2"/>
    </row>
    <row r="359" spans="1:14" ht="47.25" x14ac:dyDescent="0.2">
      <c r="A359" s="25" t="s">
        <v>274</v>
      </c>
      <c r="B359" s="17" t="s">
        <v>87</v>
      </c>
      <c r="C359" s="17" t="s">
        <v>228</v>
      </c>
      <c r="D359" s="17" t="s">
        <v>273</v>
      </c>
      <c r="E359" s="24">
        <v>600</v>
      </c>
      <c r="F359" s="23" t="s">
        <v>121</v>
      </c>
      <c r="G359" s="22"/>
      <c r="H359" s="17">
        <v>600</v>
      </c>
      <c r="I359" s="21">
        <v>3828120</v>
      </c>
      <c r="J359" s="21">
        <v>3808849.75</v>
      </c>
      <c r="K359" s="43">
        <f t="shared" si="5"/>
        <v>99.496613220066237</v>
      </c>
      <c r="L359" s="20">
        <v>10100</v>
      </c>
      <c r="M359" s="19"/>
      <c r="N359" s="2"/>
    </row>
    <row r="360" spans="1:14" ht="63" x14ac:dyDescent="0.2">
      <c r="A360" s="31" t="s">
        <v>270</v>
      </c>
      <c r="B360" s="50"/>
      <c r="C360" s="50"/>
      <c r="D360" s="50"/>
      <c r="E360" s="51"/>
      <c r="F360" s="30" t="s">
        <v>272</v>
      </c>
      <c r="G360" s="29" t="s">
        <v>271</v>
      </c>
      <c r="H360" s="28" t="s">
        <v>82</v>
      </c>
      <c r="I360" s="27">
        <v>1409885.65</v>
      </c>
      <c r="J360" s="27">
        <f>J361</f>
        <v>1409885.65</v>
      </c>
      <c r="K360" s="43">
        <f t="shared" si="5"/>
        <v>100</v>
      </c>
      <c r="L360" s="26"/>
      <c r="M360" s="19"/>
      <c r="N360" s="2"/>
    </row>
    <row r="361" spans="1:14" ht="31.5" x14ac:dyDescent="0.2">
      <c r="A361" s="25" t="s">
        <v>270</v>
      </c>
      <c r="B361" s="17" t="s">
        <v>87</v>
      </c>
      <c r="C361" s="17" t="s">
        <v>228</v>
      </c>
      <c r="D361" s="17" t="s">
        <v>269</v>
      </c>
      <c r="E361" s="24">
        <v>800</v>
      </c>
      <c r="F361" s="23" t="s">
        <v>101</v>
      </c>
      <c r="G361" s="22"/>
      <c r="H361" s="17">
        <v>800</v>
      </c>
      <c r="I361" s="21">
        <v>1409885.65</v>
      </c>
      <c r="J361" s="21">
        <v>1409885.65</v>
      </c>
      <c r="K361" s="43">
        <f t="shared" si="5"/>
        <v>100</v>
      </c>
      <c r="L361" s="20">
        <v>10100</v>
      </c>
      <c r="M361" s="19"/>
      <c r="N361" s="2"/>
    </row>
    <row r="362" spans="1:14" ht="63" x14ac:dyDescent="0.2">
      <c r="A362" s="31" t="s">
        <v>266</v>
      </c>
      <c r="B362" s="50"/>
      <c r="C362" s="50"/>
      <c r="D362" s="50"/>
      <c r="E362" s="51"/>
      <c r="F362" s="30" t="s">
        <v>268</v>
      </c>
      <c r="G362" s="29" t="s">
        <v>267</v>
      </c>
      <c r="H362" s="28" t="s">
        <v>82</v>
      </c>
      <c r="I362" s="27">
        <v>770000</v>
      </c>
      <c r="J362" s="27">
        <f>J363</f>
        <v>770000</v>
      </c>
      <c r="K362" s="43">
        <f t="shared" si="5"/>
        <v>100</v>
      </c>
      <c r="L362" s="26"/>
      <c r="M362" s="19"/>
      <c r="N362" s="2"/>
    </row>
    <row r="363" spans="1:14" ht="31.5" x14ac:dyDescent="0.2">
      <c r="A363" s="25" t="s">
        <v>266</v>
      </c>
      <c r="B363" s="17" t="s">
        <v>87</v>
      </c>
      <c r="C363" s="17" t="s">
        <v>228</v>
      </c>
      <c r="D363" s="17" t="s">
        <v>265</v>
      </c>
      <c r="E363" s="24">
        <v>800</v>
      </c>
      <c r="F363" s="23" t="s">
        <v>101</v>
      </c>
      <c r="G363" s="22"/>
      <c r="H363" s="17">
        <v>800</v>
      </c>
      <c r="I363" s="21">
        <v>770000</v>
      </c>
      <c r="J363" s="21">
        <v>770000</v>
      </c>
      <c r="K363" s="43">
        <f t="shared" si="5"/>
        <v>100</v>
      </c>
      <c r="L363" s="20">
        <v>10100</v>
      </c>
      <c r="M363" s="19"/>
      <c r="N363" s="2"/>
    </row>
    <row r="364" spans="1:14" ht="31.5" x14ac:dyDescent="0.2">
      <c r="A364" s="31" t="s">
        <v>262</v>
      </c>
      <c r="B364" s="50"/>
      <c r="C364" s="50"/>
      <c r="D364" s="50"/>
      <c r="E364" s="51"/>
      <c r="F364" s="30" t="s">
        <v>264</v>
      </c>
      <c r="G364" s="29" t="s">
        <v>263</v>
      </c>
      <c r="H364" s="28" t="s">
        <v>82</v>
      </c>
      <c r="I364" s="27">
        <v>4370314.7</v>
      </c>
      <c r="J364" s="27">
        <f>J365+J366</f>
        <v>4370314.7</v>
      </c>
      <c r="K364" s="43">
        <f t="shared" si="5"/>
        <v>100</v>
      </c>
      <c r="L364" s="26"/>
      <c r="M364" s="19"/>
      <c r="N364" s="2"/>
    </row>
    <row r="365" spans="1:14" ht="31.5" x14ac:dyDescent="0.2">
      <c r="A365" s="25" t="s">
        <v>262</v>
      </c>
      <c r="B365" s="17" t="s">
        <v>87</v>
      </c>
      <c r="C365" s="17" t="s">
        <v>228</v>
      </c>
      <c r="D365" s="17" t="s">
        <v>261</v>
      </c>
      <c r="E365" s="24">
        <v>200</v>
      </c>
      <c r="F365" s="23" t="s">
        <v>84</v>
      </c>
      <c r="G365" s="22"/>
      <c r="H365" s="17">
        <v>200</v>
      </c>
      <c r="I365" s="21">
        <v>4100284.51</v>
      </c>
      <c r="J365" s="21">
        <v>4100284.51</v>
      </c>
      <c r="K365" s="43">
        <f t="shared" si="5"/>
        <v>100</v>
      </c>
      <c r="L365" s="20">
        <v>10100</v>
      </c>
      <c r="M365" s="19"/>
      <c r="N365" s="2"/>
    </row>
    <row r="366" spans="1:14" ht="31.5" x14ac:dyDescent="0.2">
      <c r="A366" s="25" t="s">
        <v>262</v>
      </c>
      <c r="B366" s="17" t="s">
        <v>87</v>
      </c>
      <c r="C366" s="17" t="s">
        <v>228</v>
      </c>
      <c r="D366" s="17" t="s">
        <v>261</v>
      </c>
      <c r="E366" s="24">
        <v>800</v>
      </c>
      <c r="F366" s="23" t="s">
        <v>101</v>
      </c>
      <c r="G366" s="22"/>
      <c r="H366" s="17">
        <v>800</v>
      </c>
      <c r="I366" s="21">
        <v>270030.19</v>
      </c>
      <c r="J366" s="21">
        <v>270030.19</v>
      </c>
      <c r="K366" s="43">
        <f t="shared" si="5"/>
        <v>100</v>
      </c>
      <c r="L366" s="20">
        <v>10100</v>
      </c>
      <c r="M366" s="19"/>
      <c r="N366" s="2"/>
    </row>
    <row r="367" spans="1:14" ht="31.5" x14ac:dyDescent="0.2">
      <c r="A367" s="31" t="s">
        <v>258</v>
      </c>
      <c r="B367" s="50"/>
      <c r="C367" s="50"/>
      <c r="D367" s="50"/>
      <c r="E367" s="51"/>
      <c r="F367" s="30" t="s">
        <v>260</v>
      </c>
      <c r="G367" s="29" t="s">
        <v>259</v>
      </c>
      <c r="H367" s="28" t="s">
        <v>82</v>
      </c>
      <c r="I367" s="27">
        <v>319990.03999999998</v>
      </c>
      <c r="J367" s="27">
        <f>J368</f>
        <v>319990.03999999998</v>
      </c>
      <c r="K367" s="43">
        <f t="shared" si="5"/>
        <v>100</v>
      </c>
      <c r="L367" s="26"/>
      <c r="M367" s="19"/>
      <c r="N367" s="2"/>
    </row>
    <row r="368" spans="1:14" ht="47.25" x14ac:dyDescent="0.2">
      <c r="A368" s="25" t="s">
        <v>258</v>
      </c>
      <c r="B368" s="17" t="s">
        <v>87</v>
      </c>
      <c r="C368" s="17" t="s">
        <v>228</v>
      </c>
      <c r="D368" s="17" t="s">
        <v>257</v>
      </c>
      <c r="E368" s="24">
        <v>600</v>
      </c>
      <c r="F368" s="23" t="s">
        <v>121</v>
      </c>
      <c r="G368" s="22"/>
      <c r="H368" s="17">
        <v>600</v>
      </c>
      <c r="I368" s="21">
        <v>319990.03999999998</v>
      </c>
      <c r="J368" s="21">
        <v>319990.03999999998</v>
      </c>
      <c r="K368" s="43">
        <f t="shared" si="5"/>
        <v>100</v>
      </c>
      <c r="L368" s="20">
        <v>10100</v>
      </c>
      <c r="M368" s="19"/>
      <c r="N368" s="2"/>
    </row>
    <row r="369" spans="1:14" ht="31.5" x14ac:dyDescent="0.2">
      <c r="A369" s="31" t="s">
        <v>254</v>
      </c>
      <c r="B369" s="50"/>
      <c r="C369" s="50"/>
      <c r="D369" s="50"/>
      <c r="E369" s="51"/>
      <c r="F369" s="30" t="s">
        <v>256</v>
      </c>
      <c r="G369" s="29" t="s">
        <v>255</v>
      </c>
      <c r="H369" s="28" t="s">
        <v>82</v>
      </c>
      <c r="I369" s="27">
        <v>74386853.920000002</v>
      </c>
      <c r="J369" s="27">
        <f>J370+J371</f>
        <v>73748332.25</v>
      </c>
      <c r="K369" s="43">
        <f t="shared" si="5"/>
        <v>99.141620277842762</v>
      </c>
      <c r="L369" s="26"/>
      <c r="M369" s="19"/>
      <c r="N369" s="2"/>
    </row>
    <row r="370" spans="1:14" ht="47.25" x14ac:dyDescent="0.2">
      <c r="A370" s="25" t="s">
        <v>254</v>
      </c>
      <c r="B370" s="17" t="s">
        <v>87</v>
      </c>
      <c r="C370" s="17" t="s">
        <v>228</v>
      </c>
      <c r="D370" s="17" t="s">
        <v>253</v>
      </c>
      <c r="E370" s="24">
        <v>600</v>
      </c>
      <c r="F370" s="23" t="s">
        <v>121</v>
      </c>
      <c r="G370" s="22"/>
      <c r="H370" s="17">
        <v>600</v>
      </c>
      <c r="I370" s="21">
        <v>57386853.920000002</v>
      </c>
      <c r="J370" s="21">
        <v>56748332.25</v>
      </c>
      <c r="K370" s="43">
        <f t="shared" si="5"/>
        <v>98.887338081139404</v>
      </c>
      <c r="L370" s="20">
        <v>10100</v>
      </c>
      <c r="M370" s="19"/>
      <c r="N370" s="2"/>
    </row>
    <row r="371" spans="1:14" ht="31.5" x14ac:dyDescent="0.2">
      <c r="A371" s="25" t="s">
        <v>254</v>
      </c>
      <c r="B371" s="17" t="s">
        <v>87</v>
      </c>
      <c r="C371" s="17" t="s">
        <v>228</v>
      </c>
      <c r="D371" s="17" t="s">
        <v>253</v>
      </c>
      <c r="E371" s="24">
        <v>800</v>
      </c>
      <c r="F371" s="23" t="s">
        <v>101</v>
      </c>
      <c r="G371" s="22"/>
      <c r="H371" s="17">
        <v>800</v>
      </c>
      <c r="I371" s="21">
        <v>17000000</v>
      </c>
      <c r="J371" s="21">
        <v>17000000</v>
      </c>
      <c r="K371" s="43">
        <f t="shared" si="5"/>
        <v>100</v>
      </c>
      <c r="L371" s="20">
        <v>10100</v>
      </c>
      <c r="M371" s="19"/>
      <c r="N371" s="2"/>
    </row>
    <row r="372" spans="1:14" ht="31.5" x14ac:dyDescent="0.2">
      <c r="A372" s="31" t="s">
        <v>250</v>
      </c>
      <c r="B372" s="50"/>
      <c r="C372" s="50"/>
      <c r="D372" s="50"/>
      <c r="E372" s="51"/>
      <c r="F372" s="30" t="s">
        <v>252</v>
      </c>
      <c r="G372" s="29" t="s">
        <v>251</v>
      </c>
      <c r="H372" s="28" t="s">
        <v>82</v>
      </c>
      <c r="I372" s="27">
        <v>6606090.2599999998</v>
      </c>
      <c r="J372" s="27">
        <f>J373</f>
        <v>6214273.6600000001</v>
      </c>
      <c r="K372" s="43">
        <f t="shared" si="5"/>
        <v>94.068857908701958</v>
      </c>
      <c r="L372" s="26"/>
      <c r="M372" s="19"/>
      <c r="N372" s="2"/>
    </row>
    <row r="373" spans="1:14" ht="47.25" x14ac:dyDescent="0.2">
      <c r="A373" s="25" t="s">
        <v>250</v>
      </c>
      <c r="B373" s="17" t="s">
        <v>87</v>
      </c>
      <c r="C373" s="17" t="s">
        <v>228</v>
      </c>
      <c r="D373" s="17" t="s">
        <v>249</v>
      </c>
      <c r="E373" s="24">
        <v>600</v>
      </c>
      <c r="F373" s="23" t="s">
        <v>121</v>
      </c>
      <c r="G373" s="22"/>
      <c r="H373" s="17">
        <v>600</v>
      </c>
      <c r="I373" s="21">
        <v>6606090.2599999998</v>
      </c>
      <c r="J373" s="21">
        <v>6214273.6600000001</v>
      </c>
      <c r="K373" s="43">
        <f t="shared" si="5"/>
        <v>94.068857908701958</v>
      </c>
      <c r="L373" s="20">
        <v>10100</v>
      </c>
      <c r="M373" s="19"/>
      <c r="N373" s="2"/>
    </row>
    <row r="374" spans="1:14" ht="31.5" x14ac:dyDescent="0.2">
      <c r="A374" s="31" t="s">
        <v>246</v>
      </c>
      <c r="B374" s="50"/>
      <c r="C374" s="50"/>
      <c r="D374" s="50"/>
      <c r="E374" s="51"/>
      <c r="F374" s="30" t="s">
        <v>248</v>
      </c>
      <c r="G374" s="29" t="s">
        <v>247</v>
      </c>
      <c r="H374" s="28" t="s">
        <v>82</v>
      </c>
      <c r="I374" s="27">
        <v>4086342</v>
      </c>
      <c r="J374" s="27">
        <f>J375</f>
        <v>3213832.79</v>
      </c>
      <c r="K374" s="43">
        <f t="shared" si="5"/>
        <v>78.64815989459521</v>
      </c>
      <c r="L374" s="26"/>
      <c r="M374" s="19"/>
      <c r="N374" s="2"/>
    </row>
    <row r="375" spans="1:14" ht="47.25" x14ac:dyDescent="0.2">
      <c r="A375" s="25" t="s">
        <v>246</v>
      </c>
      <c r="B375" s="17" t="s">
        <v>87</v>
      </c>
      <c r="C375" s="17" t="s">
        <v>228</v>
      </c>
      <c r="D375" s="17" t="s">
        <v>245</v>
      </c>
      <c r="E375" s="24">
        <v>600</v>
      </c>
      <c r="F375" s="23" t="s">
        <v>121</v>
      </c>
      <c r="G375" s="22"/>
      <c r="H375" s="17">
        <v>600</v>
      </c>
      <c r="I375" s="21">
        <v>4086342</v>
      </c>
      <c r="J375" s="21">
        <v>3213832.79</v>
      </c>
      <c r="K375" s="43">
        <f t="shared" si="5"/>
        <v>78.64815989459521</v>
      </c>
      <c r="L375" s="20">
        <v>10100</v>
      </c>
      <c r="M375" s="19"/>
      <c r="N375" s="2"/>
    </row>
    <row r="376" spans="1:14" ht="31.5" x14ac:dyDescent="0.2">
      <c r="A376" s="31" t="s">
        <v>242</v>
      </c>
      <c r="B376" s="50"/>
      <c r="C376" s="50"/>
      <c r="D376" s="50"/>
      <c r="E376" s="51"/>
      <c r="F376" s="30" t="s">
        <v>244</v>
      </c>
      <c r="G376" s="29" t="s">
        <v>243</v>
      </c>
      <c r="H376" s="28" t="s">
        <v>82</v>
      </c>
      <c r="I376" s="27">
        <v>35443538.560000002</v>
      </c>
      <c r="J376" s="27">
        <f>J377</f>
        <v>32725284.649999999</v>
      </c>
      <c r="K376" s="43">
        <f t="shared" si="5"/>
        <v>92.330749071799218</v>
      </c>
      <c r="L376" s="26"/>
      <c r="M376" s="19"/>
      <c r="N376" s="2"/>
    </row>
    <row r="377" spans="1:14" ht="47.25" x14ac:dyDescent="0.2">
      <c r="A377" s="25" t="s">
        <v>242</v>
      </c>
      <c r="B377" s="17" t="s">
        <v>87</v>
      </c>
      <c r="C377" s="17" t="s">
        <v>228</v>
      </c>
      <c r="D377" s="17" t="s">
        <v>241</v>
      </c>
      <c r="E377" s="24">
        <v>600</v>
      </c>
      <c r="F377" s="23" t="s">
        <v>121</v>
      </c>
      <c r="G377" s="22"/>
      <c r="H377" s="17">
        <v>600</v>
      </c>
      <c r="I377" s="21">
        <v>35443538.560000002</v>
      </c>
      <c r="J377" s="21">
        <v>32725284.649999999</v>
      </c>
      <c r="K377" s="43">
        <f t="shared" si="5"/>
        <v>92.330749071799218</v>
      </c>
      <c r="L377" s="20">
        <v>10105</v>
      </c>
      <c r="M377" s="19"/>
      <c r="N377" s="2"/>
    </row>
    <row r="378" spans="1:14" ht="31.5" x14ac:dyDescent="0.2">
      <c r="A378" s="31" t="s">
        <v>239</v>
      </c>
      <c r="B378" s="50"/>
      <c r="C378" s="50"/>
      <c r="D378" s="50"/>
      <c r="E378" s="51"/>
      <c r="F378" s="30" t="s">
        <v>131</v>
      </c>
      <c r="G378" s="29" t="s">
        <v>240</v>
      </c>
      <c r="H378" s="28" t="s">
        <v>82</v>
      </c>
      <c r="I378" s="27">
        <v>8578979.4900000002</v>
      </c>
      <c r="J378" s="27">
        <f>J379+J380</f>
        <v>8578918.1899999995</v>
      </c>
      <c r="K378" s="43">
        <f t="shared" si="5"/>
        <v>99.999285462798085</v>
      </c>
      <c r="L378" s="26"/>
      <c r="M378" s="19"/>
      <c r="N378" s="2"/>
    </row>
    <row r="379" spans="1:14" ht="31.5" x14ac:dyDescent="0.2">
      <c r="A379" s="25" t="s">
        <v>239</v>
      </c>
      <c r="B379" s="17" t="s">
        <v>87</v>
      </c>
      <c r="C379" s="17" t="s">
        <v>228</v>
      </c>
      <c r="D379" s="17" t="s">
        <v>238</v>
      </c>
      <c r="E379" s="24">
        <v>200</v>
      </c>
      <c r="F379" s="23" t="s">
        <v>84</v>
      </c>
      <c r="G379" s="22"/>
      <c r="H379" s="17">
        <v>200</v>
      </c>
      <c r="I379" s="21">
        <v>7587000</v>
      </c>
      <c r="J379" s="21">
        <v>7587000</v>
      </c>
      <c r="K379" s="43">
        <f t="shared" si="5"/>
        <v>100</v>
      </c>
      <c r="L379" s="20">
        <v>10100</v>
      </c>
      <c r="M379" s="19"/>
      <c r="N379" s="2"/>
    </row>
    <row r="380" spans="1:14" ht="31.5" x14ac:dyDescent="0.2">
      <c r="A380" s="25" t="s">
        <v>239</v>
      </c>
      <c r="B380" s="17" t="s">
        <v>87</v>
      </c>
      <c r="C380" s="17" t="s">
        <v>228</v>
      </c>
      <c r="D380" s="17" t="s">
        <v>238</v>
      </c>
      <c r="E380" s="24">
        <v>800</v>
      </c>
      <c r="F380" s="23" t="s">
        <v>101</v>
      </c>
      <c r="G380" s="22"/>
      <c r="H380" s="17">
        <v>800</v>
      </c>
      <c r="I380" s="21">
        <v>991979.49</v>
      </c>
      <c r="J380" s="21">
        <v>991918.19</v>
      </c>
      <c r="K380" s="43">
        <f t="shared" si="5"/>
        <v>99.99382043675115</v>
      </c>
      <c r="L380" s="20">
        <v>10100</v>
      </c>
      <c r="M380" s="19"/>
      <c r="N380" s="2"/>
    </row>
    <row r="381" spans="1:14" ht="31.5" x14ac:dyDescent="0.2">
      <c r="A381" s="31" t="s">
        <v>236</v>
      </c>
      <c r="B381" s="50"/>
      <c r="C381" s="50"/>
      <c r="D381" s="50"/>
      <c r="E381" s="51"/>
      <c r="F381" s="30" t="s">
        <v>182</v>
      </c>
      <c r="G381" s="29" t="s">
        <v>237</v>
      </c>
      <c r="H381" s="28" t="s">
        <v>82</v>
      </c>
      <c r="I381" s="27">
        <v>214393.13</v>
      </c>
      <c r="J381" s="27">
        <f>J382</f>
        <v>214393.13</v>
      </c>
      <c r="K381" s="43">
        <f t="shared" si="5"/>
        <v>100</v>
      </c>
      <c r="L381" s="26"/>
      <c r="M381" s="19"/>
      <c r="N381" s="2"/>
    </row>
    <row r="382" spans="1:14" ht="47.25" x14ac:dyDescent="0.2">
      <c r="A382" s="25" t="s">
        <v>236</v>
      </c>
      <c r="B382" s="17" t="s">
        <v>87</v>
      </c>
      <c r="C382" s="17" t="s">
        <v>228</v>
      </c>
      <c r="D382" s="17" t="s">
        <v>235</v>
      </c>
      <c r="E382" s="24">
        <v>600</v>
      </c>
      <c r="F382" s="23" t="s">
        <v>121</v>
      </c>
      <c r="G382" s="22"/>
      <c r="H382" s="17">
        <v>600</v>
      </c>
      <c r="I382" s="21">
        <v>214393.13</v>
      </c>
      <c r="J382" s="21">
        <v>214393.13</v>
      </c>
      <c r="K382" s="43">
        <f t="shared" si="5"/>
        <v>100</v>
      </c>
      <c r="L382" s="20">
        <v>10100</v>
      </c>
      <c r="M382" s="19"/>
      <c r="N382" s="2"/>
    </row>
    <row r="383" spans="1:14" ht="31.5" x14ac:dyDescent="0.2">
      <c r="A383" s="31" t="s">
        <v>232</v>
      </c>
      <c r="B383" s="50"/>
      <c r="C383" s="50"/>
      <c r="D383" s="50"/>
      <c r="E383" s="51"/>
      <c r="F383" s="30" t="s">
        <v>234</v>
      </c>
      <c r="G383" s="29" t="s">
        <v>233</v>
      </c>
      <c r="H383" s="28" t="s">
        <v>82</v>
      </c>
      <c r="I383" s="27">
        <v>220280</v>
      </c>
      <c r="J383" s="27">
        <f>J384</f>
        <v>220280</v>
      </c>
      <c r="K383" s="43">
        <f t="shared" si="5"/>
        <v>100</v>
      </c>
      <c r="L383" s="26"/>
      <c r="M383" s="19"/>
      <c r="N383" s="2"/>
    </row>
    <row r="384" spans="1:14" ht="47.25" x14ac:dyDescent="0.2">
      <c r="A384" s="25" t="s">
        <v>232</v>
      </c>
      <c r="B384" s="17" t="s">
        <v>87</v>
      </c>
      <c r="C384" s="17" t="s">
        <v>228</v>
      </c>
      <c r="D384" s="17" t="s">
        <v>231</v>
      </c>
      <c r="E384" s="24">
        <v>600</v>
      </c>
      <c r="F384" s="23" t="s">
        <v>121</v>
      </c>
      <c r="G384" s="22"/>
      <c r="H384" s="17">
        <v>600</v>
      </c>
      <c r="I384" s="21">
        <v>220280</v>
      </c>
      <c r="J384" s="21">
        <v>220280</v>
      </c>
      <c r="K384" s="43">
        <f t="shared" si="5"/>
        <v>100</v>
      </c>
      <c r="L384" s="20">
        <v>10434</v>
      </c>
      <c r="M384" s="19"/>
      <c r="N384" s="2"/>
    </row>
    <row r="385" spans="1:14" ht="63" x14ac:dyDescent="0.2">
      <c r="A385" s="31" t="s">
        <v>229</v>
      </c>
      <c r="B385" s="50"/>
      <c r="C385" s="50"/>
      <c r="D385" s="50"/>
      <c r="E385" s="51"/>
      <c r="F385" s="30" t="s">
        <v>178</v>
      </c>
      <c r="G385" s="29" t="s">
        <v>230</v>
      </c>
      <c r="H385" s="28" t="s">
        <v>82</v>
      </c>
      <c r="I385" s="27">
        <v>6159262</v>
      </c>
      <c r="J385" s="27">
        <f>J386</f>
        <v>5590155.0999999996</v>
      </c>
      <c r="K385" s="43">
        <f t="shared" si="5"/>
        <v>90.76014464070532</v>
      </c>
      <c r="L385" s="26"/>
      <c r="M385" s="19"/>
      <c r="N385" s="2"/>
    </row>
    <row r="386" spans="1:14" ht="47.25" x14ac:dyDescent="0.2">
      <c r="A386" s="25" t="s">
        <v>229</v>
      </c>
      <c r="B386" s="17" t="s">
        <v>87</v>
      </c>
      <c r="C386" s="17" t="s">
        <v>228</v>
      </c>
      <c r="D386" s="17" t="s">
        <v>227</v>
      </c>
      <c r="E386" s="24">
        <v>600</v>
      </c>
      <c r="F386" s="23" t="s">
        <v>121</v>
      </c>
      <c r="G386" s="22"/>
      <c r="H386" s="17">
        <v>600</v>
      </c>
      <c r="I386" s="21">
        <v>6159262</v>
      </c>
      <c r="J386" s="21">
        <v>5590155.0999999996</v>
      </c>
      <c r="K386" s="43">
        <f t="shared" si="5"/>
        <v>90.76014464070532</v>
      </c>
      <c r="L386" s="20">
        <v>10363</v>
      </c>
      <c r="M386" s="19"/>
      <c r="N386" s="2"/>
    </row>
    <row r="387" spans="1:14" ht="47.25" x14ac:dyDescent="0.2">
      <c r="A387" s="31" t="s">
        <v>218</v>
      </c>
      <c r="B387" s="50"/>
      <c r="C387" s="50"/>
      <c r="D387" s="50"/>
      <c r="E387" s="51"/>
      <c r="F387" s="30" t="s">
        <v>226</v>
      </c>
      <c r="G387" s="29" t="s">
        <v>225</v>
      </c>
      <c r="H387" s="28" t="s">
        <v>82</v>
      </c>
      <c r="I387" s="27">
        <v>43346043.200000003</v>
      </c>
      <c r="J387" s="27">
        <f>J388+J390</f>
        <v>42620891.659999996</v>
      </c>
      <c r="K387" s="43">
        <f t="shared" si="5"/>
        <v>98.327064049066408</v>
      </c>
      <c r="L387" s="26"/>
      <c r="M387" s="19"/>
      <c r="N387" s="2"/>
    </row>
    <row r="388" spans="1:14" ht="31.5" x14ac:dyDescent="0.2">
      <c r="A388" s="31" t="s">
        <v>222</v>
      </c>
      <c r="B388" s="50"/>
      <c r="C388" s="50"/>
      <c r="D388" s="50"/>
      <c r="E388" s="51"/>
      <c r="F388" s="30" t="s">
        <v>224</v>
      </c>
      <c r="G388" s="29" t="s">
        <v>223</v>
      </c>
      <c r="H388" s="28" t="s">
        <v>82</v>
      </c>
      <c r="I388" s="27">
        <v>1031100</v>
      </c>
      <c r="J388" s="27">
        <f>J389</f>
        <v>1031100</v>
      </c>
      <c r="K388" s="43">
        <f t="shared" si="5"/>
        <v>100</v>
      </c>
      <c r="L388" s="26"/>
      <c r="M388" s="19"/>
      <c r="N388" s="2"/>
    </row>
    <row r="389" spans="1:14" ht="31.5" x14ac:dyDescent="0.2">
      <c r="A389" s="25" t="s">
        <v>222</v>
      </c>
      <c r="B389" s="17" t="s">
        <v>87</v>
      </c>
      <c r="C389" s="17" t="s">
        <v>217</v>
      </c>
      <c r="D389" s="17" t="s">
        <v>221</v>
      </c>
      <c r="E389" s="24">
        <v>200</v>
      </c>
      <c r="F389" s="23" t="s">
        <v>84</v>
      </c>
      <c r="G389" s="22"/>
      <c r="H389" s="17">
        <v>200</v>
      </c>
      <c r="I389" s="21">
        <v>1031100</v>
      </c>
      <c r="J389" s="21">
        <v>1031100</v>
      </c>
      <c r="K389" s="43">
        <f t="shared" si="5"/>
        <v>100</v>
      </c>
      <c r="L389" s="20">
        <v>10100</v>
      </c>
      <c r="M389" s="19"/>
      <c r="N389" s="2"/>
    </row>
    <row r="390" spans="1:14" ht="31.5" x14ac:dyDescent="0.2">
      <c r="A390" s="31" t="s">
        <v>218</v>
      </c>
      <c r="B390" s="50"/>
      <c r="C390" s="50"/>
      <c r="D390" s="50"/>
      <c r="E390" s="51"/>
      <c r="F390" s="30" t="s">
        <v>220</v>
      </c>
      <c r="G390" s="29" t="s">
        <v>219</v>
      </c>
      <c r="H390" s="28" t="s">
        <v>82</v>
      </c>
      <c r="I390" s="27">
        <v>42314943.200000003</v>
      </c>
      <c r="J390" s="27">
        <f>J391+J392+J393</f>
        <v>41589791.659999996</v>
      </c>
      <c r="K390" s="43">
        <f t="shared" si="5"/>
        <v>98.28629915306135</v>
      </c>
      <c r="L390" s="26"/>
      <c r="M390" s="19"/>
      <c r="N390" s="2"/>
    </row>
    <row r="391" spans="1:14" ht="78.75" x14ac:dyDescent="0.2">
      <c r="A391" s="25" t="s">
        <v>218</v>
      </c>
      <c r="B391" s="17" t="s">
        <v>87</v>
      </c>
      <c r="C391" s="17" t="s">
        <v>217</v>
      </c>
      <c r="D391" s="17" t="s">
        <v>216</v>
      </c>
      <c r="E391" s="24">
        <v>100</v>
      </c>
      <c r="F391" s="23" t="s">
        <v>89</v>
      </c>
      <c r="G391" s="22"/>
      <c r="H391" s="17">
        <v>100</v>
      </c>
      <c r="I391" s="21">
        <v>22205905.199999999</v>
      </c>
      <c r="J391" s="21">
        <v>22205905.199999999</v>
      </c>
      <c r="K391" s="43">
        <f t="shared" si="5"/>
        <v>100</v>
      </c>
      <c r="L391" s="20">
        <v>10100</v>
      </c>
      <c r="M391" s="19"/>
      <c r="N391" s="2"/>
    </row>
    <row r="392" spans="1:14" ht="31.5" x14ac:dyDescent="0.2">
      <c r="A392" s="25" t="s">
        <v>218</v>
      </c>
      <c r="B392" s="17" t="s">
        <v>87</v>
      </c>
      <c r="C392" s="17" t="s">
        <v>217</v>
      </c>
      <c r="D392" s="17" t="s">
        <v>216</v>
      </c>
      <c r="E392" s="24">
        <v>200</v>
      </c>
      <c r="F392" s="23" t="s">
        <v>84</v>
      </c>
      <c r="G392" s="22"/>
      <c r="H392" s="17">
        <v>200</v>
      </c>
      <c r="I392" s="21">
        <v>19529038.199999999</v>
      </c>
      <c r="J392" s="21">
        <v>18803886.66</v>
      </c>
      <c r="K392" s="43">
        <f t="shared" si="5"/>
        <v>96.286803617394739</v>
      </c>
      <c r="L392" s="20">
        <v>10100</v>
      </c>
      <c r="M392" s="19"/>
      <c r="N392" s="2"/>
    </row>
    <row r="393" spans="1:14" ht="31.5" x14ac:dyDescent="0.2">
      <c r="A393" s="25" t="s">
        <v>218</v>
      </c>
      <c r="B393" s="17" t="s">
        <v>87</v>
      </c>
      <c r="C393" s="17" t="s">
        <v>217</v>
      </c>
      <c r="D393" s="17" t="s">
        <v>216</v>
      </c>
      <c r="E393" s="24">
        <v>800</v>
      </c>
      <c r="F393" s="23" t="s">
        <v>101</v>
      </c>
      <c r="G393" s="22"/>
      <c r="H393" s="17">
        <v>800</v>
      </c>
      <c r="I393" s="21">
        <v>579999.80000000005</v>
      </c>
      <c r="J393" s="21">
        <v>579999.80000000005</v>
      </c>
      <c r="K393" s="43">
        <f t="shared" ref="K393:K456" si="6">J393/I393*100</f>
        <v>100</v>
      </c>
      <c r="L393" s="20">
        <v>10100</v>
      </c>
      <c r="M393" s="19"/>
      <c r="N393" s="2"/>
    </row>
    <row r="394" spans="1:14" ht="47.25" x14ac:dyDescent="0.2">
      <c r="A394" s="31" t="s">
        <v>172</v>
      </c>
      <c r="B394" s="50"/>
      <c r="C394" s="50"/>
      <c r="D394" s="50"/>
      <c r="E394" s="51"/>
      <c r="F394" s="30" t="s">
        <v>215</v>
      </c>
      <c r="G394" s="29" t="s">
        <v>214</v>
      </c>
      <c r="H394" s="28" t="s">
        <v>82</v>
      </c>
      <c r="I394" s="27">
        <v>65332277.579999998</v>
      </c>
      <c r="J394" s="27">
        <f>J395+J399+J401+J403+J405+J407+J409+J413+J415+J417+J411</f>
        <v>61668080.540000007</v>
      </c>
      <c r="K394" s="43">
        <f t="shared" si="6"/>
        <v>94.39144451146197</v>
      </c>
      <c r="L394" s="26"/>
      <c r="M394" s="19"/>
      <c r="N394" s="2"/>
    </row>
    <row r="395" spans="1:14" ht="31.5" x14ac:dyDescent="0.2">
      <c r="A395" s="31" t="s">
        <v>211</v>
      </c>
      <c r="B395" s="50"/>
      <c r="C395" s="50"/>
      <c r="D395" s="50"/>
      <c r="E395" s="51"/>
      <c r="F395" s="30" t="s">
        <v>213</v>
      </c>
      <c r="G395" s="29" t="s">
        <v>212</v>
      </c>
      <c r="H395" s="28" t="s">
        <v>82</v>
      </c>
      <c r="I395" s="27">
        <v>12254679.15</v>
      </c>
      <c r="J395" s="27">
        <f>J396+J397+J398</f>
        <v>11795966.07</v>
      </c>
      <c r="K395" s="43">
        <f t="shared" si="6"/>
        <v>96.256833211337081</v>
      </c>
      <c r="L395" s="26"/>
      <c r="M395" s="19"/>
      <c r="N395" s="2"/>
    </row>
    <row r="396" spans="1:14" ht="78.75" x14ac:dyDescent="0.2">
      <c r="A396" s="25" t="s">
        <v>211</v>
      </c>
      <c r="B396" s="17" t="s">
        <v>87</v>
      </c>
      <c r="C396" s="17" t="s">
        <v>171</v>
      </c>
      <c r="D396" s="17" t="s">
        <v>210</v>
      </c>
      <c r="E396" s="24">
        <v>100</v>
      </c>
      <c r="F396" s="23" t="s">
        <v>89</v>
      </c>
      <c r="G396" s="22"/>
      <c r="H396" s="17">
        <v>100</v>
      </c>
      <c r="I396" s="21">
        <v>10873151.359999999</v>
      </c>
      <c r="J396" s="21">
        <v>10511448.550000001</v>
      </c>
      <c r="K396" s="43">
        <f t="shared" si="6"/>
        <v>96.673431666456651</v>
      </c>
      <c r="L396" s="20">
        <v>10100</v>
      </c>
      <c r="M396" s="19"/>
      <c r="N396" s="2"/>
    </row>
    <row r="397" spans="1:14" ht="31.5" x14ac:dyDescent="0.2">
      <c r="A397" s="25" t="s">
        <v>211</v>
      </c>
      <c r="B397" s="17" t="s">
        <v>87</v>
      </c>
      <c r="C397" s="17" t="s">
        <v>171</v>
      </c>
      <c r="D397" s="17" t="s">
        <v>210</v>
      </c>
      <c r="E397" s="24">
        <v>200</v>
      </c>
      <c r="F397" s="23" t="s">
        <v>84</v>
      </c>
      <c r="G397" s="22"/>
      <c r="H397" s="17">
        <v>200</v>
      </c>
      <c r="I397" s="21">
        <v>1304113.75</v>
      </c>
      <c r="J397" s="21">
        <v>1208043.43</v>
      </c>
      <c r="K397" s="43">
        <f t="shared" si="6"/>
        <v>92.633286781923729</v>
      </c>
      <c r="L397" s="20">
        <v>10100</v>
      </c>
      <c r="M397" s="19"/>
      <c r="N397" s="2"/>
    </row>
    <row r="398" spans="1:14" ht="31.5" x14ac:dyDescent="0.2">
      <c r="A398" s="25" t="s">
        <v>211</v>
      </c>
      <c r="B398" s="17" t="s">
        <v>87</v>
      </c>
      <c r="C398" s="17" t="s">
        <v>171</v>
      </c>
      <c r="D398" s="17" t="s">
        <v>210</v>
      </c>
      <c r="E398" s="24">
        <v>800</v>
      </c>
      <c r="F398" s="23" t="s">
        <v>101</v>
      </c>
      <c r="G398" s="22"/>
      <c r="H398" s="17">
        <v>800</v>
      </c>
      <c r="I398" s="21">
        <v>77414.039999999994</v>
      </c>
      <c r="J398" s="21">
        <v>76474.09</v>
      </c>
      <c r="K398" s="43">
        <f t="shared" si="6"/>
        <v>98.785814562836407</v>
      </c>
      <c r="L398" s="20">
        <v>10100</v>
      </c>
      <c r="M398" s="19"/>
      <c r="N398" s="2"/>
    </row>
    <row r="399" spans="1:14" ht="94.5" x14ac:dyDescent="0.2">
      <c r="A399" s="31" t="s">
        <v>207</v>
      </c>
      <c r="B399" s="50"/>
      <c r="C399" s="50"/>
      <c r="D399" s="50"/>
      <c r="E399" s="51"/>
      <c r="F399" s="30" t="s">
        <v>209</v>
      </c>
      <c r="G399" s="29" t="s">
        <v>208</v>
      </c>
      <c r="H399" s="28" t="s">
        <v>82</v>
      </c>
      <c r="I399" s="27">
        <v>90000</v>
      </c>
      <c r="J399" s="27">
        <f>J400</f>
        <v>89986.78</v>
      </c>
      <c r="K399" s="43">
        <f t="shared" si="6"/>
        <v>99.985311111111102</v>
      </c>
      <c r="L399" s="26"/>
      <c r="M399" s="19"/>
      <c r="N399" s="2"/>
    </row>
    <row r="400" spans="1:14" ht="31.5" x14ac:dyDescent="0.2">
      <c r="A400" s="25" t="s">
        <v>207</v>
      </c>
      <c r="B400" s="17" t="s">
        <v>87</v>
      </c>
      <c r="C400" s="17" t="s">
        <v>171</v>
      </c>
      <c r="D400" s="17" t="s">
        <v>206</v>
      </c>
      <c r="E400" s="24">
        <v>300</v>
      </c>
      <c r="F400" s="23" t="s">
        <v>96</v>
      </c>
      <c r="G400" s="22"/>
      <c r="H400" s="17">
        <v>300</v>
      </c>
      <c r="I400" s="21">
        <v>90000</v>
      </c>
      <c r="J400" s="21">
        <v>89986.78</v>
      </c>
      <c r="K400" s="43">
        <f t="shared" si="6"/>
        <v>99.985311111111102</v>
      </c>
      <c r="L400" s="20">
        <v>10100</v>
      </c>
      <c r="M400" s="19"/>
      <c r="N400" s="2"/>
    </row>
    <row r="401" spans="1:14" ht="31.5" x14ac:dyDescent="0.2">
      <c r="A401" s="31" t="s">
        <v>203</v>
      </c>
      <c r="B401" s="50"/>
      <c r="C401" s="50"/>
      <c r="D401" s="50"/>
      <c r="E401" s="51"/>
      <c r="F401" s="30" t="s">
        <v>205</v>
      </c>
      <c r="G401" s="29" t="s">
        <v>204</v>
      </c>
      <c r="H401" s="28" t="s">
        <v>82</v>
      </c>
      <c r="I401" s="27">
        <v>325221.49</v>
      </c>
      <c r="J401" s="27">
        <f>J402</f>
        <v>325221.49</v>
      </c>
      <c r="K401" s="43">
        <f t="shared" si="6"/>
        <v>100</v>
      </c>
      <c r="L401" s="26"/>
      <c r="M401" s="19"/>
      <c r="N401" s="2"/>
    </row>
    <row r="402" spans="1:14" ht="31.5" x14ac:dyDescent="0.2">
      <c r="A402" s="25" t="s">
        <v>203</v>
      </c>
      <c r="B402" s="17" t="s">
        <v>87</v>
      </c>
      <c r="C402" s="17" t="s">
        <v>171</v>
      </c>
      <c r="D402" s="17" t="s">
        <v>202</v>
      </c>
      <c r="E402" s="24">
        <v>200</v>
      </c>
      <c r="F402" s="23" t="s">
        <v>84</v>
      </c>
      <c r="G402" s="22"/>
      <c r="H402" s="17">
        <v>200</v>
      </c>
      <c r="I402" s="21">
        <v>325221.49</v>
      </c>
      <c r="J402" s="21">
        <v>325221.49</v>
      </c>
      <c r="K402" s="43">
        <f t="shared" si="6"/>
        <v>100</v>
      </c>
      <c r="L402" s="20">
        <v>10100</v>
      </c>
      <c r="M402" s="19"/>
      <c r="N402" s="2"/>
    </row>
    <row r="403" spans="1:14" ht="47.25" x14ac:dyDescent="0.2">
      <c r="A403" s="31" t="s">
        <v>199</v>
      </c>
      <c r="B403" s="50"/>
      <c r="C403" s="50"/>
      <c r="D403" s="50"/>
      <c r="E403" s="51"/>
      <c r="F403" s="30" t="s">
        <v>201</v>
      </c>
      <c r="G403" s="29" t="s">
        <v>200</v>
      </c>
      <c r="H403" s="28" t="s">
        <v>82</v>
      </c>
      <c r="I403" s="27">
        <v>1249399.17</v>
      </c>
      <c r="J403" s="27">
        <f>J404</f>
        <v>1217825.3400000001</v>
      </c>
      <c r="K403" s="43">
        <f t="shared" si="6"/>
        <v>97.47287890386545</v>
      </c>
      <c r="L403" s="26"/>
      <c r="M403" s="19"/>
      <c r="N403" s="2"/>
    </row>
    <row r="404" spans="1:14" ht="31.5" x14ac:dyDescent="0.2">
      <c r="A404" s="25" t="s">
        <v>199</v>
      </c>
      <c r="B404" s="17" t="s">
        <v>87</v>
      </c>
      <c r="C404" s="17" t="s">
        <v>171</v>
      </c>
      <c r="D404" s="17" t="s">
        <v>198</v>
      </c>
      <c r="E404" s="24">
        <v>200</v>
      </c>
      <c r="F404" s="23" t="s">
        <v>84</v>
      </c>
      <c r="G404" s="22"/>
      <c r="H404" s="17">
        <v>200</v>
      </c>
      <c r="I404" s="21">
        <v>1249399.17</v>
      </c>
      <c r="J404" s="21">
        <v>1217825.3400000001</v>
      </c>
      <c r="K404" s="43">
        <f t="shared" si="6"/>
        <v>97.47287890386545</v>
      </c>
      <c r="L404" s="20">
        <v>10100</v>
      </c>
      <c r="M404" s="19"/>
      <c r="N404" s="2"/>
    </row>
    <row r="405" spans="1:14" ht="63" x14ac:dyDescent="0.2">
      <c r="A405" s="31" t="s">
        <v>195</v>
      </c>
      <c r="B405" s="50"/>
      <c r="C405" s="50"/>
      <c r="D405" s="50"/>
      <c r="E405" s="51"/>
      <c r="F405" s="30" t="s">
        <v>197</v>
      </c>
      <c r="G405" s="29" t="s">
        <v>196</v>
      </c>
      <c r="H405" s="28" t="s">
        <v>82</v>
      </c>
      <c r="I405" s="27">
        <v>7745893.3700000001</v>
      </c>
      <c r="J405" s="27">
        <f>J406</f>
        <v>5753160.5999999996</v>
      </c>
      <c r="K405" s="43">
        <f t="shared" si="6"/>
        <v>74.273687038890898</v>
      </c>
      <c r="L405" s="26"/>
      <c r="M405" s="19"/>
      <c r="N405" s="2"/>
    </row>
    <row r="406" spans="1:14" ht="31.5" x14ac:dyDescent="0.2">
      <c r="A406" s="25" t="s">
        <v>195</v>
      </c>
      <c r="B406" s="17" t="s">
        <v>87</v>
      </c>
      <c r="C406" s="17" t="s">
        <v>171</v>
      </c>
      <c r="D406" s="17" t="s">
        <v>194</v>
      </c>
      <c r="E406" s="24">
        <v>200</v>
      </c>
      <c r="F406" s="23" t="s">
        <v>84</v>
      </c>
      <c r="G406" s="22"/>
      <c r="H406" s="17">
        <v>200</v>
      </c>
      <c r="I406" s="21">
        <v>7745893.3700000001</v>
      </c>
      <c r="J406" s="21">
        <v>5753160.5999999996</v>
      </c>
      <c r="K406" s="43">
        <f t="shared" si="6"/>
        <v>74.273687038890898</v>
      </c>
      <c r="L406" s="20">
        <v>10100</v>
      </c>
      <c r="M406" s="19"/>
      <c r="N406" s="2"/>
    </row>
    <row r="407" spans="1:14" ht="63" x14ac:dyDescent="0.2">
      <c r="A407" s="31" t="s">
        <v>191</v>
      </c>
      <c r="B407" s="50"/>
      <c r="C407" s="50"/>
      <c r="D407" s="50"/>
      <c r="E407" s="51"/>
      <c r="F407" s="30" t="s">
        <v>193</v>
      </c>
      <c r="G407" s="29" t="s">
        <v>192</v>
      </c>
      <c r="H407" s="28" t="s">
        <v>82</v>
      </c>
      <c r="I407" s="27">
        <v>4473305.6100000003</v>
      </c>
      <c r="J407" s="27">
        <f>J408</f>
        <v>4473305.6100000003</v>
      </c>
      <c r="K407" s="43">
        <f t="shared" si="6"/>
        <v>100</v>
      </c>
      <c r="L407" s="26"/>
      <c r="M407" s="19"/>
      <c r="N407" s="2"/>
    </row>
    <row r="408" spans="1:14" ht="31.5" x14ac:dyDescent="0.2">
      <c r="A408" s="25" t="s">
        <v>191</v>
      </c>
      <c r="B408" s="17" t="s">
        <v>87</v>
      </c>
      <c r="C408" s="17" t="s">
        <v>171</v>
      </c>
      <c r="D408" s="17" t="s">
        <v>190</v>
      </c>
      <c r="E408" s="24">
        <v>200</v>
      </c>
      <c r="F408" s="23" t="s">
        <v>84</v>
      </c>
      <c r="G408" s="22"/>
      <c r="H408" s="17">
        <v>200</v>
      </c>
      <c r="I408" s="21">
        <v>4473305.6100000003</v>
      </c>
      <c r="J408" s="21">
        <v>4473305.6100000003</v>
      </c>
      <c r="K408" s="43">
        <f t="shared" si="6"/>
        <v>100</v>
      </c>
      <c r="L408" s="20">
        <v>10100</v>
      </c>
      <c r="M408" s="19"/>
      <c r="N408" s="2"/>
    </row>
    <row r="409" spans="1:14" ht="31.5" x14ac:dyDescent="0.2">
      <c r="A409" s="31" t="s">
        <v>187</v>
      </c>
      <c r="B409" s="50"/>
      <c r="C409" s="50"/>
      <c r="D409" s="50"/>
      <c r="E409" s="51"/>
      <c r="F409" s="30" t="s">
        <v>189</v>
      </c>
      <c r="G409" s="29" t="s">
        <v>188</v>
      </c>
      <c r="H409" s="28" t="s">
        <v>82</v>
      </c>
      <c r="I409" s="27">
        <v>35690444.200000003</v>
      </c>
      <c r="J409" s="27">
        <f>J410</f>
        <v>34956846.32</v>
      </c>
      <c r="K409" s="43">
        <f t="shared" si="6"/>
        <v>97.944553797399919</v>
      </c>
      <c r="L409" s="26"/>
      <c r="M409" s="19"/>
      <c r="N409" s="2"/>
    </row>
    <row r="410" spans="1:14" ht="31.5" x14ac:dyDescent="0.2">
      <c r="A410" s="25" t="s">
        <v>187</v>
      </c>
      <c r="B410" s="17" t="s">
        <v>87</v>
      </c>
      <c r="C410" s="17" t="s">
        <v>171</v>
      </c>
      <c r="D410" s="17" t="s">
        <v>186</v>
      </c>
      <c r="E410" s="24">
        <v>200</v>
      </c>
      <c r="F410" s="23" t="s">
        <v>84</v>
      </c>
      <c r="G410" s="22"/>
      <c r="H410" s="17">
        <v>200</v>
      </c>
      <c r="I410" s="21">
        <v>35690444.200000003</v>
      </c>
      <c r="J410" s="21">
        <v>34956846.32</v>
      </c>
      <c r="K410" s="43">
        <f t="shared" si="6"/>
        <v>97.944553797399919</v>
      </c>
      <c r="L410" s="20">
        <v>10100</v>
      </c>
      <c r="M410" s="19"/>
      <c r="N410" s="2"/>
    </row>
    <row r="411" spans="1:14" ht="31.5" x14ac:dyDescent="0.2">
      <c r="A411" s="31" t="s">
        <v>184</v>
      </c>
      <c r="B411" s="50"/>
      <c r="C411" s="50"/>
      <c r="D411" s="50"/>
      <c r="E411" s="51"/>
      <c r="F411" s="30" t="s">
        <v>131</v>
      </c>
      <c r="G411" s="29" t="s">
        <v>185</v>
      </c>
      <c r="H411" s="28" t="s">
        <v>82</v>
      </c>
      <c r="I411" s="27">
        <v>1765353.03</v>
      </c>
      <c r="J411" s="27">
        <f>J412</f>
        <v>1743905.53</v>
      </c>
      <c r="K411" s="43">
        <f t="shared" si="6"/>
        <v>98.785087195845463</v>
      </c>
      <c r="L411" s="26"/>
      <c r="M411" s="19"/>
      <c r="N411" s="2"/>
    </row>
    <row r="412" spans="1:14" ht="31.5" x14ac:dyDescent="0.2">
      <c r="A412" s="25" t="s">
        <v>184</v>
      </c>
      <c r="B412" s="17" t="s">
        <v>87</v>
      </c>
      <c r="C412" s="17" t="s">
        <v>171</v>
      </c>
      <c r="D412" s="17" t="s">
        <v>183</v>
      </c>
      <c r="E412" s="24">
        <v>200</v>
      </c>
      <c r="F412" s="23" t="s">
        <v>84</v>
      </c>
      <c r="G412" s="22"/>
      <c r="H412" s="17">
        <v>200</v>
      </c>
      <c r="I412" s="21">
        <v>1765353.03</v>
      </c>
      <c r="J412" s="21">
        <v>1743905.53</v>
      </c>
      <c r="K412" s="43">
        <f t="shared" si="6"/>
        <v>98.785087195845463</v>
      </c>
      <c r="L412" s="20">
        <v>10100</v>
      </c>
      <c r="M412" s="19"/>
      <c r="N412" s="2"/>
    </row>
    <row r="413" spans="1:14" ht="31.5" x14ac:dyDescent="0.2">
      <c r="A413" s="31" t="s">
        <v>180</v>
      </c>
      <c r="B413" s="50"/>
      <c r="C413" s="50"/>
      <c r="D413" s="50"/>
      <c r="E413" s="51"/>
      <c r="F413" s="30" t="s">
        <v>182</v>
      </c>
      <c r="G413" s="29" t="s">
        <v>181</v>
      </c>
      <c r="H413" s="28" t="s">
        <v>82</v>
      </c>
      <c r="I413" s="27">
        <v>69036.31</v>
      </c>
      <c r="J413" s="27">
        <f>J414</f>
        <v>69036.31</v>
      </c>
      <c r="K413" s="43">
        <f t="shared" si="6"/>
        <v>100</v>
      </c>
      <c r="L413" s="26"/>
      <c r="M413" s="19"/>
      <c r="N413" s="2"/>
    </row>
    <row r="414" spans="1:14" ht="31.5" x14ac:dyDescent="0.2">
      <c r="A414" s="25" t="s">
        <v>180</v>
      </c>
      <c r="B414" s="17" t="s">
        <v>87</v>
      </c>
      <c r="C414" s="17" t="s">
        <v>171</v>
      </c>
      <c r="D414" s="17" t="s">
        <v>179</v>
      </c>
      <c r="E414" s="24">
        <v>200</v>
      </c>
      <c r="F414" s="23" t="s">
        <v>84</v>
      </c>
      <c r="G414" s="22"/>
      <c r="H414" s="17">
        <v>200</v>
      </c>
      <c r="I414" s="21">
        <v>69036.31</v>
      </c>
      <c r="J414" s="21">
        <v>69036.31</v>
      </c>
      <c r="K414" s="43">
        <f t="shared" si="6"/>
        <v>100</v>
      </c>
      <c r="L414" s="20">
        <v>10100</v>
      </c>
      <c r="M414" s="19"/>
      <c r="N414" s="2"/>
    </row>
    <row r="415" spans="1:14" ht="63" x14ac:dyDescent="0.2">
      <c r="A415" s="31" t="s">
        <v>176</v>
      </c>
      <c r="B415" s="50"/>
      <c r="C415" s="50"/>
      <c r="D415" s="50"/>
      <c r="E415" s="51"/>
      <c r="F415" s="30" t="s">
        <v>178</v>
      </c>
      <c r="G415" s="29" t="s">
        <v>177</v>
      </c>
      <c r="H415" s="28" t="s">
        <v>82</v>
      </c>
      <c r="I415" s="27">
        <v>1425945.25</v>
      </c>
      <c r="J415" s="27">
        <f>J416</f>
        <v>999870.34</v>
      </c>
      <c r="K415" s="43">
        <f t="shared" si="6"/>
        <v>70.119826830658468</v>
      </c>
      <c r="L415" s="26"/>
      <c r="M415" s="19"/>
      <c r="N415" s="2"/>
    </row>
    <row r="416" spans="1:14" ht="31.5" x14ac:dyDescent="0.2">
      <c r="A416" s="25" t="s">
        <v>176</v>
      </c>
      <c r="B416" s="17" t="s">
        <v>87</v>
      </c>
      <c r="C416" s="17" t="s">
        <v>171</v>
      </c>
      <c r="D416" s="17" t="s">
        <v>175</v>
      </c>
      <c r="E416" s="24">
        <v>200</v>
      </c>
      <c r="F416" s="23" t="s">
        <v>84</v>
      </c>
      <c r="G416" s="22"/>
      <c r="H416" s="17">
        <v>200</v>
      </c>
      <c r="I416" s="21">
        <v>1425945.25</v>
      </c>
      <c r="J416" s="21">
        <v>999870.34</v>
      </c>
      <c r="K416" s="43">
        <f t="shared" si="6"/>
        <v>70.119826830658468</v>
      </c>
      <c r="L416" s="20">
        <v>10363</v>
      </c>
      <c r="M416" s="19"/>
      <c r="N416" s="2"/>
    </row>
    <row r="417" spans="1:14" ht="78.75" x14ac:dyDescent="0.2">
      <c r="A417" s="31" t="s">
        <v>172</v>
      </c>
      <c r="B417" s="50"/>
      <c r="C417" s="50"/>
      <c r="D417" s="50"/>
      <c r="E417" s="51"/>
      <c r="F417" s="30" t="s">
        <v>174</v>
      </c>
      <c r="G417" s="29" t="s">
        <v>173</v>
      </c>
      <c r="H417" s="28" t="s">
        <v>82</v>
      </c>
      <c r="I417" s="27">
        <v>243000</v>
      </c>
      <c r="J417" s="27">
        <f>J418</f>
        <v>242956.15</v>
      </c>
      <c r="K417" s="43">
        <f t="shared" si="6"/>
        <v>99.981954732510275</v>
      </c>
      <c r="L417" s="26"/>
      <c r="M417" s="19"/>
      <c r="N417" s="2"/>
    </row>
    <row r="418" spans="1:14" ht="31.5" x14ac:dyDescent="0.2">
      <c r="A418" s="25" t="s">
        <v>172</v>
      </c>
      <c r="B418" s="17" t="s">
        <v>87</v>
      </c>
      <c r="C418" s="17" t="s">
        <v>171</v>
      </c>
      <c r="D418" s="17" t="s">
        <v>170</v>
      </c>
      <c r="E418" s="24">
        <v>300</v>
      </c>
      <c r="F418" s="23" t="s">
        <v>96</v>
      </c>
      <c r="G418" s="22"/>
      <c r="H418" s="17">
        <v>300</v>
      </c>
      <c r="I418" s="21">
        <v>243000</v>
      </c>
      <c r="J418" s="21">
        <v>242956.15</v>
      </c>
      <c r="K418" s="43">
        <f t="shared" si="6"/>
        <v>99.981954732510275</v>
      </c>
      <c r="L418" s="20">
        <v>10501</v>
      </c>
      <c r="M418" s="19"/>
      <c r="N418" s="2"/>
    </row>
    <row r="419" spans="1:14" ht="31.5" x14ac:dyDescent="0.2">
      <c r="A419" s="31" t="s">
        <v>88</v>
      </c>
      <c r="B419" s="50"/>
      <c r="C419" s="50"/>
      <c r="D419" s="50"/>
      <c r="E419" s="51"/>
      <c r="F419" s="30" t="s">
        <v>169</v>
      </c>
      <c r="G419" s="29" t="s">
        <v>168</v>
      </c>
      <c r="H419" s="28" t="s">
        <v>82</v>
      </c>
      <c r="I419" s="27">
        <v>261589541.66999999</v>
      </c>
      <c r="J419" s="27">
        <f>J420+J422+J425+J427+J429+J434+J436+J438+J443+J445+J448+J450+J453+J455+J457+J459+J463+J465+J468</f>
        <v>254965166.50999999</v>
      </c>
      <c r="K419" s="43">
        <f t="shared" si="6"/>
        <v>97.467645259168364</v>
      </c>
      <c r="L419" s="26"/>
      <c r="M419" s="19"/>
      <c r="N419" s="2"/>
    </row>
    <row r="420" spans="1:14" ht="78.75" x14ac:dyDescent="0.2">
      <c r="A420" s="31" t="s">
        <v>165</v>
      </c>
      <c r="B420" s="50"/>
      <c r="C420" s="50"/>
      <c r="D420" s="50"/>
      <c r="E420" s="51"/>
      <c r="F420" s="30" t="s">
        <v>167</v>
      </c>
      <c r="G420" s="29" t="s">
        <v>166</v>
      </c>
      <c r="H420" s="28" t="s">
        <v>82</v>
      </c>
      <c r="I420" s="27">
        <v>63722</v>
      </c>
      <c r="J420" s="27">
        <f>J421</f>
        <v>63722</v>
      </c>
      <c r="K420" s="43">
        <f t="shared" si="6"/>
        <v>100</v>
      </c>
      <c r="L420" s="26"/>
      <c r="M420" s="19"/>
      <c r="N420" s="2"/>
    </row>
    <row r="421" spans="1:14" ht="31.5" x14ac:dyDescent="0.2">
      <c r="A421" s="25" t="s">
        <v>165</v>
      </c>
      <c r="B421" s="17" t="s">
        <v>87</v>
      </c>
      <c r="C421" s="17" t="s">
        <v>86</v>
      </c>
      <c r="D421" s="17" t="s">
        <v>164</v>
      </c>
      <c r="E421" s="24">
        <v>200</v>
      </c>
      <c r="F421" s="23" t="s">
        <v>84</v>
      </c>
      <c r="G421" s="22"/>
      <c r="H421" s="17">
        <v>200</v>
      </c>
      <c r="I421" s="21">
        <v>63722</v>
      </c>
      <c r="J421" s="21">
        <v>63722</v>
      </c>
      <c r="K421" s="43">
        <f t="shared" si="6"/>
        <v>100</v>
      </c>
      <c r="L421" s="20">
        <v>30211</v>
      </c>
      <c r="M421" s="19"/>
      <c r="N421" s="2"/>
    </row>
    <row r="422" spans="1:14" ht="63" x14ac:dyDescent="0.2">
      <c r="A422" s="31" t="s">
        <v>161</v>
      </c>
      <c r="B422" s="50"/>
      <c r="C422" s="50"/>
      <c r="D422" s="50"/>
      <c r="E422" s="51"/>
      <c r="F422" s="30" t="s">
        <v>163</v>
      </c>
      <c r="G422" s="29" t="s">
        <v>162</v>
      </c>
      <c r="H422" s="28" t="s">
        <v>82</v>
      </c>
      <c r="I422" s="27">
        <v>9951398</v>
      </c>
      <c r="J422" s="27">
        <f>J423+J424</f>
        <v>6440451</v>
      </c>
      <c r="K422" s="43">
        <f t="shared" si="6"/>
        <v>64.719057563570473</v>
      </c>
      <c r="L422" s="26"/>
      <c r="M422" s="19"/>
      <c r="N422" s="2"/>
    </row>
    <row r="423" spans="1:14" ht="78.75" x14ac:dyDescent="0.2">
      <c r="A423" s="25" t="s">
        <v>161</v>
      </c>
      <c r="B423" s="17" t="s">
        <v>87</v>
      </c>
      <c r="C423" s="17" t="s">
        <v>86</v>
      </c>
      <c r="D423" s="17" t="s">
        <v>160</v>
      </c>
      <c r="E423" s="24">
        <v>100</v>
      </c>
      <c r="F423" s="23" t="s">
        <v>89</v>
      </c>
      <c r="G423" s="22"/>
      <c r="H423" s="17">
        <v>100</v>
      </c>
      <c r="I423" s="21">
        <v>4968485</v>
      </c>
      <c r="J423" s="21">
        <v>4943945.8899999997</v>
      </c>
      <c r="K423" s="43">
        <f t="shared" si="6"/>
        <v>99.506104778418376</v>
      </c>
      <c r="L423" s="20">
        <v>30205</v>
      </c>
      <c r="M423" s="19"/>
      <c r="N423" s="2"/>
    </row>
    <row r="424" spans="1:14" ht="31.5" x14ac:dyDescent="0.2">
      <c r="A424" s="25" t="s">
        <v>161</v>
      </c>
      <c r="B424" s="17" t="s">
        <v>87</v>
      </c>
      <c r="C424" s="17" t="s">
        <v>86</v>
      </c>
      <c r="D424" s="17" t="s">
        <v>160</v>
      </c>
      <c r="E424" s="24">
        <v>200</v>
      </c>
      <c r="F424" s="23" t="s">
        <v>84</v>
      </c>
      <c r="G424" s="22"/>
      <c r="H424" s="17">
        <v>200</v>
      </c>
      <c r="I424" s="21">
        <v>4982913</v>
      </c>
      <c r="J424" s="21">
        <v>1496505.11</v>
      </c>
      <c r="K424" s="43">
        <f t="shared" si="6"/>
        <v>30.032736072253318</v>
      </c>
      <c r="L424" s="20">
        <v>30205</v>
      </c>
      <c r="M424" s="19"/>
      <c r="N424" s="2"/>
    </row>
    <row r="425" spans="1:14" ht="31.5" x14ac:dyDescent="0.2">
      <c r="A425" s="31" t="s">
        <v>157</v>
      </c>
      <c r="B425" s="50"/>
      <c r="C425" s="50"/>
      <c r="D425" s="50"/>
      <c r="E425" s="51"/>
      <c r="F425" s="30" t="s">
        <v>159</v>
      </c>
      <c r="G425" s="29" t="s">
        <v>158</v>
      </c>
      <c r="H425" s="28" t="s">
        <v>82</v>
      </c>
      <c r="I425" s="27">
        <v>1320000</v>
      </c>
      <c r="J425" s="27">
        <f>J426</f>
        <v>1319931.8999999999</v>
      </c>
      <c r="K425" s="43">
        <f t="shared" si="6"/>
        <v>99.994840909090897</v>
      </c>
      <c r="L425" s="26"/>
      <c r="M425" s="19"/>
      <c r="N425" s="2"/>
    </row>
    <row r="426" spans="1:14" ht="31.5" x14ac:dyDescent="0.2">
      <c r="A426" s="25" t="s">
        <v>157</v>
      </c>
      <c r="B426" s="17" t="s">
        <v>87</v>
      </c>
      <c r="C426" s="17" t="s">
        <v>86</v>
      </c>
      <c r="D426" s="17" t="s">
        <v>156</v>
      </c>
      <c r="E426" s="24">
        <v>800</v>
      </c>
      <c r="F426" s="23" t="s">
        <v>101</v>
      </c>
      <c r="G426" s="22"/>
      <c r="H426" s="17">
        <v>800</v>
      </c>
      <c r="I426" s="21">
        <v>1320000</v>
      </c>
      <c r="J426" s="21">
        <v>1319931.8999999999</v>
      </c>
      <c r="K426" s="43">
        <f t="shared" si="6"/>
        <v>99.994840909090897</v>
      </c>
      <c r="L426" s="20">
        <v>10100</v>
      </c>
      <c r="M426" s="19"/>
      <c r="N426" s="2"/>
    </row>
    <row r="427" spans="1:14" ht="31.5" x14ac:dyDescent="0.2">
      <c r="A427" s="31" t="s">
        <v>153</v>
      </c>
      <c r="B427" s="50"/>
      <c r="C427" s="50"/>
      <c r="D427" s="50"/>
      <c r="E427" s="51"/>
      <c r="F427" s="30" t="s">
        <v>155</v>
      </c>
      <c r="G427" s="29" t="s">
        <v>154</v>
      </c>
      <c r="H427" s="28" t="s">
        <v>82</v>
      </c>
      <c r="I427" s="27">
        <v>2095500</v>
      </c>
      <c r="J427" s="27">
        <f>J428</f>
        <v>2034365.91</v>
      </c>
      <c r="K427" s="43">
        <f t="shared" si="6"/>
        <v>97.082601288475303</v>
      </c>
      <c r="L427" s="26"/>
      <c r="M427" s="19"/>
      <c r="N427" s="2"/>
    </row>
    <row r="428" spans="1:14" ht="78.75" x14ac:dyDescent="0.2">
      <c r="A428" s="25" t="s">
        <v>153</v>
      </c>
      <c r="B428" s="17" t="s">
        <v>87</v>
      </c>
      <c r="C428" s="17" t="s">
        <v>86</v>
      </c>
      <c r="D428" s="17" t="s">
        <v>152</v>
      </c>
      <c r="E428" s="24">
        <v>100</v>
      </c>
      <c r="F428" s="23" t="s">
        <v>89</v>
      </c>
      <c r="G428" s="22"/>
      <c r="H428" s="17">
        <v>100</v>
      </c>
      <c r="I428" s="21">
        <v>2095500</v>
      </c>
      <c r="J428" s="21">
        <v>2034365.91</v>
      </c>
      <c r="K428" s="43">
        <f t="shared" si="6"/>
        <v>97.082601288475303</v>
      </c>
      <c r="L428" s="20">
        <v>10100</v>
      </c>
      <c r="M428" s="19"/>
      <c r="N428" s="2"/>
    </row>
    <row r="429" spans="1:14" ht="31.5" x14ac:dyDescent="0.2">
      <c r="A429" s="31" t="s">
        <v>149</v>
      </c>
      <c r="B429" s="50"/>
      <c r="C429" s="50"/>
      <c r="D429" s="50"/>
      <c r="E429" s="51"/>
      <c r="F429" s="30" t="s">
        <v>151</v>
      </c>
      <c r="G429" s="29" t="s">
        <v>150</v>
      </c>
      <c r="H429" s="28" t="s">
        <v>82</v>
      </c>
      <c r="I429" s="27">
        <v>183868043.21000001</v>
      </c>
      <c r="J429" s="41">
        <f>J430+J431+J432+J433</f>
        <v>181498985.26999998</v>
      </c>
      <c r="K429" s="43">
        <f t="shared" si="6"/>
        <v>98.711544486665218</v>
      </c>
      <c r="L429" s="26"/>
      <c r="M429" s="19"/>
      <c r="N429" s="2"/>
    </row>
    <row r="430" spans="1:14" ht="78.75" x14ac:dyDescent="0.2">
      <c r="A430" s="25" t="s">
        <v>149</v>
      </c>
      <c r="B430" s="17" t="s">
        <v>87</v>
      </c>
      <c r="C430" s="17" t="s">
        <v>86</v>
      </c>
      <c r="D430" s="17" t="s">
        <v>148</v>
      </c>
      <c r="E430" s="24">
        <v>100</v>
      </c>
      <c r="F430" s="23" t="s">
        <v>89</v>
      </c>
      <c r="G430" s="22"/>
      <c r="H430" s="17">
        <v>100</v>
      </c>
      <c r="I430" s="21">
        <v>175912277.28</v>
      </c>
      <c r="J430" s="42">
        <v>174154105.13999999</v>
      </c>
      <c r="K430" s="43">
        <f t="shared" si="6"/>
        <v>99.000540401622146</v>
      </c>
      <c r="L430" s="20">
        <v>10100</v>
      </c>
      <c r="M430" s="19"/>
      <c r="N430" s="2"/>
    </row>
    <row r="431" spans="1:14" ht="31.5" x14ac:dyDescent="0.2">
      <c r="A431" s="25" t="s">
        <v>149</v>
      </c>
      <c r="B431" s="17" t="s">
        <v>87</v>
      </c>
      <c r="C431" s="17" t="s">
        <v>86</v>
      </c>
      <c r="D431" s="17" t="s">
        <v>148</v>
      </c>
      <c r="E431" s="24">
        <v>200</v>
      </c>
      <c r="F431" s="23" t="s">
        <v>84</v>
      </c>
      <c r="G431" s="22"/>
      <c r="H431" s="17">
        <v>200</v>
      </c>
      <c r="I431" s="21">
        <v>7598296.5899999999</v>
      </c>
      <c r="J431" s="42">
        <v>7001870.21</v>
      </c>
      <c r="K431" s="43">
        <f t="shared" si="6"/>
        <v>92.15052514816351</v>
      </c>
      <c r="L431" s="20">
        <v>10100</v>
      </c>
      <c r="M431" s="19"/>
      <c r="N431" s="2"/>
    </row>
    <row r="432" spans="1:14" ht="31.5" x14ac:dyDescent="0.2">
      <c r="A432" s="25" t="s">
        <v>149</v>
      </c>
      <c r="B432" s="17" t="s">
        <v>87</v>
      </c>
      <c r="C432" s="17" t="s">
        <v>86</v>
      </c>
      <c r="D432" s="17" t="s">
        <v>148</v>
      </c>
      <c r="E432" s="24">
        <v>300</v>
      </c>
      <c r="F432" s="23" t="s">
        <v>96</v>
      </c>
      <c r="G432" s="22"/>
      <c r="H432" s="17">
        <v>300</v>
      </c>
      <c r="I432" s="21">
        <v>270659.92</v>
      </c>
      <c r="J432" s="42">
        <v>270659.92</v>
      </c>
      <c r="K432" s="43">
        <f t="shared" si="6"/>
        <v>100</v>
      </c>
      <c r="L432" s="20">
        <v>10100</v>
      </c>
      <c r="M432" s="19"/>
      <c r="N432" s="2"/>
    </row>
    <row r="433" spans="1:14" ht="31.5" x14ac:dyDescent="0.2">
      <c r="A433" s="25" t="s">
        <v>149</v>
      </c>
      <c r="B433" s="17" t="s">
        <v>87</v>
      </c>
      <c r="C433" s="17" t="s">
        <v>86</v>
      </c>
      <c r="D433" s="17" t="s">
        <v>148</v>
      </c>
      <c r="E433" s="24">
        <v>800</v>
      </c>
      <c r="F433" s="23" t="s">
        <v>101</v>
      </c>
      <c r="G433" s="22"/>
      <c r="H433" s="17">
        <v>800</v>
      </c>
      <c r="I433" s="21">
        <v>86809.42</v>
      </c>
      <c r="J433" s="42">
        <v>72350</v>
      </c>
      <c r="K433" s="43">
        <f t="shared" si="6"/>
        <v>83.34348968118897</v>
      </c>
      <c r="L433" s="20">
        <v>10100</v>
      </c>
      <c r="M433" s="19"/>
      <c r="N433" s="2"/>
    </row>
    <row r="434" spans="1:14" ht="31.5" x14ac:dyDescent="0.2">
      <c r="A434" s="31" t="s">
        <v>145</v>
      </c>
      <c r="B434" s="50"/>
      <c r="C434" s="50"/>
      <c r="D434" s="50"/>
      <c r="E434" s="51"/>
      <c r="F434" s="30" t="s">
        <v>147</v>
      </c>
      <c r="G434" s="29" t="s">
        <v>146</v>
      </c>
      <c r="H434" s="28" t="s">
        <v>82</v>
      </c>
      <c r="I434" s="27">
        <v>623760</v>
      </c>
      <c r="J434" s="41">
        <f>J435</f>
        <v>602998.85</v>
      </c>
      <c r="K434" s="43">
        <f t="shared" si="6"/>
        <v>96.67161247915864</v>
      </c>
      <c r="L434" s="26"/>
      <c r="M434" s="19"/>
      <c r="N434" s="2"/>
    </row>
    <row r="435" spans="1:14" ht="78.75" x14ac:dyDescent="0.2">
      <c r="A435" s="25" t="s">
        <v>145</v>
      </c>
      <c r="B435" s="17" t="s">
        <v>87</v>
      </c>
      <c r="C435" s="17" t="s">
        <v>86</v>
      </c>
      <c r="D435" s="17" t="s">
        <v>144</v>
      </c>
      <c r="E435" s="24">
        <v>100</v>
      </c>
      <c r="F435" s="23" t="s">
        <v>89</v>
      </c>
      <c r="G435" s="22"/>
      <c r="H435" s="17">
        <v>100</v>
      </c>
      <c r="I435" s="21">
        <v>623760</v>
      </c>
      <c r="J435" s="21">
        <v>602998.85</v>
      </c>
      <c r="K435" s="43">
        <f t="shared" si="6"/>
        <v>96.67161247915864</v>
      </c>
      <c r="L435" s="20">
        <v>10100</v>
      </c>
      <c r="M435" s="19"/>
      <c r="N435" s="2"/>
    </row>
    <row r="436" spans="1:14" ht="31.5" x14ac:dyDescent="0.2">
      <c r="A436" s="31" t="s">
        <v>141</v>
      </c>
      <c r="B436" s="50"/>
      <c r="C436" s="50"/>
      <c r="D436" s="50"/>
      <c r="E436" s="51"/>
      <c r="F436" s="30" t="s">
        <v>143</v>
      </c>
      <c r="G436" s="29" t="s">
        <v>142</v>
      </c>
      <c r="H436" s="28" t="s">
        <v>82</v>
      </c>
      <c r="I436" s="27">
        <v>1874000</v>
      </c>
      <c r="J436" s="27">
        <f>J437</f>
        <v>1838906.12</v>
      </c>
      <c r="K436" s="43">
        <f t="shared" si="6"/>
        <v>98.127327641408755</v>
      </c>
      <c r="L436" s="26"/>
      <c r="M436" s="19"/>
      <c r="N436" s="2"/>
    </row>
    <row r="437" spans="1:14" ht="78.75" x14ac:dyDescent="0.2">
      <c r="A437" s="25" t="s">
        <v>141</v>
      </c>
      <c r="B437" s="17" t="s">
        <v>87</v>
      </c>
      <c r="C437" s="17" t="s">
        <v>86</v>
      </c>
      <c r="D437" s="17" t="s">
        <v>140</v>
      </c>
      <c r="E437" s="24">
        <v>100</v>
      </c>
      <c r="F437" s="23" t="s">
        <v>89</v>
      </c>
      <c r="G437" s="22"/>
      <c r="H437" s="17">
        <v>100</v>
      </c>
      <c r="I437" s="21">
        <v>1874000</v>
      </c>
      <c r="J437" s="21">
        <v>1838906.12</v>
      </c>
      <c r="K437" s="43">
        <f t="shared" si="6"/>
        <v>98.127327641408755</v>
      </c>
      <c r="L437" s="20">
        <v>10100</v>
      </c>
      <c r="M437" s="19"/>
      <c r="N437" s="2"/>
    </row>
    <row r="438" spans="1:14" ht="31.5" x14ac:dyDescent="0.2">
      <c r="A438" s="31" t="s">
        <v>137</v>
      </c>
      <c r="B438" s="50"/>
      <c r="C438" s="50"/>
      <c r="D438" s="50"/>
      <c r="E438" s="51"/>
      <c r="F438" s="30" t="s">
        <v>139</v>
      </c>
      <c r="G438" s="29" t="s">
        <v>138</v>
      </c>
      <c r="H438" s="28" t="s">
        <v>82</v>
      </c>
      <c r="I438" s="27">
        <v>1855114.35</v>
      </c>
      <c r="J438" s="27">
        <f>J439+J440+J441+J442</f>
        <v>1332767.9099999999</v>
      </c>
      <c r="K438" s="43">
        <f t="shared" si="6"/>
        <v>71.842897986315506</v>
      </c>
      <c r="L438" s="26"/>
      <c r="M438" s="19"/>
      <c r="N438" s="2"/>
    </row>
    <row r="439" spans="1:14" ht="31.5" x14ac:dyDescent="0.2">
      <c r="A439" s="25" t="s">
        <v>137</v>
      </c>
      <c r="B439" s="17" t="s">
        <v>87</v>
      </c>
      <c r="C439" s="17" t="s">
        <v>86</v>
      </c>
      <c r="D439" s="17" t="s">
        <v>136</v>
      </c>
      <c r="E439" s="24">
        <v>200</v>
      </c>
      <c r="F439" s="23" t="s">
        <v>84</v>
      </c>
      <c r="G439" s="22"/>
      <c r="H439" s="17">
        <v>200</v>
      </c>
      <c r="I439" s="21">
        <v>755731.7</v>
      </c>
      <c r="J439" s="21">
        <v>755731.7</v>
      </c>
      <c r="K439" s="43">
        <f t="shared" si="6"/>
        <v>100</v>
      </c>
      <c r="L439" s="20">
        <v>10100</v>
      </c>
      <c r="M439" s="19"/>
      <c r="N439" s="2"/>
    </row>
    <row r="440" spans="1:14" ht="31.5" x14ac:dyDescent="0.2">
      <c r="A440" s="25" t="s">
        <v>137</v>
      </c>
      <c r="B440" s="17" t="s">
        <v>87</v>
      </c>
      <c r="C440" s="17" t="s">
        <v>86</v>
      </c>
      <c r="D440" s="17" t="s">
        <v>136</v>
      </c>
      <c r="E440" s="24">
        <v>300</v>
      </c>
      <c r="F440" s="23" t="s">
        <v>96</v>
      </c>
      <c r="G440" s="22"/>
      <c r="H440" s="17">
        <v>300</v>
      </c>
      <c r="I440" s="21">
        <v>114943</v>
      </c>
      <c r="J440" s="21">
        <v>114943</v>
      </c>
      <c r="K440" s="43">
        <f t="shared" si="6"/>
        <v>100</v>
      </c>
      <c r="L440" s="20">
        <v>10100</v>
      </c>
      <c r="M440" s="19"/>
      <c r="N440" s="2"/>
    </row>
    <row r="441" spans="1:14" ht="47.25" x14ac:dyDescent="0.2">
      <c r="A441" s="25" t="s">
        <v>137</v>
      </c>
      <c r="B441" s="17" t="s">
        <v>87</v>
      </c>
      <c r="C441" s="17" t="s">
        <v>86</v>
      </c>
      <c r="D441" s="17" t="s">
        <v>136</v>
      </c>
      <c r="E441" s="24">
        <v>600</v>
      </c>
      <c r="F441" s="23" t="s">
        <v>121</v>
      </c>
      <c r="G441" s="22"/>
      <c r="H441" s="17">
        <v>600</v>
      </c>
      <c r="I441" s="21">
        <v>462281.37</v>
      </c>
      <c r="J441" s="21">
        <v>462093.21</v>
      </c>
      <c r="K441" s="43">
        <f t="shared" si="6"/>
        <v>99.959297516142612</v>
      </c>
      <c r="L441" s="20">
        <v>10100</v>
      </c>
      <c r="M441" s="19"/>
      <c r="N441" s="2"/>
    </row>
    <row r="442" spans="1:14" ht="31.5" x14ac:dyDescent="0.2">
      <c r="A442" s="25" t="s">
        <v>137</v>
      </c>
      <c r="B442" s="17" t="s">
        <v>87</v>
      </c>
      <c r="C442" s="17" t="s">
        <v>86</v>
      </c>
      <c r="D442" s="17" t="s">
        <v>136</v>
      </c>
      <c r="E442" s="24">
        <v>800</v>
      </c>
      <c r="F442" s="23" t="s">
        <v>101</v>
      </c>
      <c r="G442" s="22"/>
      <c r="H442" s="17">
        <v>800</v>
      </c>
      <c r="I442" s="21">
        <v>522158.28</v>
      </c>
      <c r="J442" s="21">
        <v>0</v>
      </c>
      <c r="K442" s="43">
        <f t="shared" si="6"/>
        <v>0</v>
      </c>
      <c r="L442" s="20">
        <v>10100</v>
      </c>
      <c r="M442" s="19"/>
      <c r="N442" s="2"/>
    </row>
    <row r="443" spans="1:14" ht="31.5" x14ac:dyDescent="0.2">
      <c r="A443" s="31" t="s">
        <v>133</v>
      </c>
      <c r="B443" s="50"/>
      <c r="C443" s="50"/>
      <c r="D443" s="50"/>
      <c r="E443" s="51"/>
      <c r="F443" s="30" t="s">
        <v>135</v>
      </c>
      <c r="G443" s="29" t="s">
        <v>134</v>
      </c>
      <c r="H443" s="28" t="s">
        <v>82</v>
      </c>
      <c r="I443" s="27">
        <v>11082400</v>
      </c>
      <c r="J443" s="27">
        <f>J444</f>
        <v>11082400</v>
      </c>
      <c r="K443" s="43">
        <f t="shared" si="6"/>
        <v>100</v>
      </c>
      <c r="L443" s="26"/>
      <c r="M443" s="19"/>
      <c r="N443" s="2"/>
    </row>
    <row r="444" spans="1:14" ht="31.5" x14ac:dyDescent="0.2">
      <c r="A444" s="25" t="s">
        <v>133</v>
      </c>
      <c r="B444" s="17" t="s">
        <v>87</v>
      </c>
      <c r="C444" s="17" t="s">
        <v>86</v>
      </c>
      <c r="D444" s="17" t="s">
        <v>132</v>
      </c>
      <c r="E444" s="24">
        <v>200</v>
      </c>
      <c r="F444" s="23" t="s">
        <v>84</v>
      </c>
      <c r="G444" s="22"/>
      <c r="H444" s="17">
        <v>200</v>
      </c>
      <c r="I444" s="21">
        <v>11082400</v>
      </c>
      <c r="J444" s="21">
        <v>11082400</v>
      </c>
      <c r="K444" s="43">
        <f t="shared" si="6"/>
        <v>100</v>
      </c>
      <c r="L444" s="20">
        <v>10100</v>
      </c>
      <c r="M444" s="19"/>
      <c r="N444" s="2"/>
    </row>
    <row r="445" spans="1:14" ht="31.5" x14ac:dyDescent="0.2">
      <c r="A445" s="31" t="s">
        <v>129</v>
      </c>
      <c r="B445" s="50"/>
      <c r="C445" s="50"/>
      <c r="D445" s="50"/>
      <c r="E445" s="51"/>
      <c r="F445" s="30" t="s">
        <v>131</v>
      </c>
      <c r="G445" s="29" t="s">
        <v>130</v>
      </c>
      <c r="H445" s="28" t="s">
        <v>82</v>
      </c>
      <c r="I445" s="27">
        <v>3136024.98</v>
      </c>
      <c r="J445" s="41">
        <f>J446+J447</f>
        <v>3136024.98</v>
      </c>
      <c r="K445" s="43">
        <f t="shared" si="6"/>
        <v>100</v>
      </c>
      <c r="L445" s="26"/>
      <c r="M445" s="19"/>
      <c r="N445" s="2"/>
    </row>
    <row r="446" spans="1:14" ht="31.5" x14ac:dyDescent="0.2">
      <c r="A446" s="25" t="s">
        <v>129</v>
      </c>
      <c r="B446" s="17" t="s">
        <v>87</v>
      </c>
      <c r="C446" s="17" t="s">
        <v>86</v>
      </c>
      <c r="D446" s="17" t="s">
        <v>128</v>
      </c>
      <c r="E446" s="24">
        <v>200</v>
      </c>
      <c r="F446" s="23" t="s">
        <v>84</v>
      </c>
      <c r="G446" s="22"/>
      <c r="H446" s="17">
        <v>200</v>
      </c>
      <c r="I446" s="21">
        <v>1911381.76</v>
      </c>
      <c r="J446" s="42">
        <v>1911381.76</v>
      </c>
      <c r="K446" s="43">
        <f t="shared" si="6"/>
        <v>100</v>
      </c>
      <c r="L446" s="20">
        <v>10100</v>
      </c>
      <c r="M446" s="19"/>
      <c r="N446" s="2"/>
    </row>
    <row r="447" spans="1:14" ht="31.5" x14ac:dyDescent="0.2">
      <c r="A447" s="25" t="s">
        <v>129</v>
      </c>
      <c r="B447" s="17" t="s">
        <v>87</v>
      </c>
      <c r="C447" s="17" t="s">
        <v>86</v>
      </c>
      <c r="D447" s="17" t="s">
        <v>128</v>
      </c>
      <c r="E447" s="24">
        <v>800</v>
      </c>
      <c r="F447" s="23" t="s">
        <v>101</v>
      </c>
      <c r="G447" s="22"/>
      <c r="H447" s="17">
        <v>800</v>
      </c>
      <c r="I447" s="21">
        <v>1224643.22</v>
      </c>
      <c r="J447" s="42">
        <v>1224643.22</v>
      </c>
      <c r="K447" s="43">
        <f t="shared" si="6"/>
        <v>100</v>
      </c>
      <c r="L447" s="20">
        <v>10100</v>
      </c>
      <c r="M447" s="19"/>
      <c r="N447" s="2"/>
    </row>
    <row r="448" spans="1:14" ht="31.5" x14ac:dyDescent="0.2">
      <c r="A448" s="31" t="s">
        <v>125</v>
      </c>
      <c r="B448" s="50"/>
      <c r="C448" s="50"/>
      <c r="D448" s="50"/>
      <c r="E448" s="51"/>
      <c r="F448" s="30" t="s">
        <v>127</v>
      </c>
      <c r="G448" s="29" t="s">
        <v>126</v>
      </c>
      <c r="H448" s="28" t="s">
        <v>82</v>
      </c>
      <c r="I448" s="27">
        <v>9654693</v>
      </c>
      <c r="J448" s="41">
        <f>J449</f>
        <v>9618867.9900000002</v>
      </c>
      <c r="K448" s="43">
        <f t="shared" si="6"/>
        <v>99.628936828959752</v>
      </c>
      <c r="L448" s="26"/>
      <c r="M448" s="19"/>
      <c r="N448" s="2"/>
    </row>
    <row r="449" spans="1:14" ht="47.25" x14ac:dyDescent="0.2">
      <c r="A449" s="25" t="s">
        <v>125</v>
      </c>
      <c r="B449" s="17" t="s">
        <v>87</v>
      </c>
      <c r="C449" s="17" t="s">
        <v>86</v>
      </c>
      <c r="D449" s="17" t="s">
        <v>124</v>
      </c>
      <c r="E449" s="24">
        <v>600</v>
      </c>
      <c r="F449" s="23" t="s">
        <v>121</v>
      </c>
      <c r="G449" s="22"/>
      <c r="H449" s="17">
        <v>600</v>
      </c>
      <c r="I449" s="21">
        <v>9654693</v>
      </c>
      <c r="J449" s="42">
        <v>9618867.9900000002</v>
      </c>
      <c r="K449" s="43">
        <f t="shared" si="6"/>
        <v>99.628936828959752</v>
      </c>
      <c r="L449" s="20">
        <v>10603</v>
      </c>
      <c r="M449" s="19"/>
      <c r="N449" s="2"/>
    </row>
    <row r="450" spans="1:14" ht="31.5" x14ac:dyDescent="0.2">
      <c r="A450" s="31" t="s">
        <v>120</v>
      </c>
      <c r="B450" s="50"/>
      <c r="C450" s="50"/>
      <c r="D450" s="50"/>
      <c r="E450" s="51"/>
      <c r="F450" s="30" t="s">
        <v>123</v>
      </c>
      <c r="G450" s="29" t="s">
        <v>122</v>
      </c>
      <c r="H450" s="28" t="s">
        <v>82</v>
      </c>
      <c r="I450" s="27">
        <v>16148502.48</v>
      </c>
      <c r="J450" s="41">
        <f>J451+J452</f>
        <v>16148501.91</v>
      </c>
      <c r="K450" s="43">
        <f t="shared" si="6"/>
        <v>99.999996470260939</v>
      </c>
      <c r="L450" s="26"/>
      <c r="M450" s="19"/>
      <c r="N450" s="2"/>
    </row>
    <row r="451" spans="1:14" ht="47.25" x14ac:dyDescent="0.2">
      <c r="A451" s="25" t="s">
        <v>120</v>
      </c>
      <c r="B451" s="17" t="s">
        <v>87</v>
      </c>
      <c r="C451" s="17" t="s">
        <v>86</v>
      </c>
      <c r="D451" s="17" t="s">
        <v>119</v>
      </c>
      <c r="E451" s="24">
        <v>600</v>
      </c>
      <c r="F451" s="23" t="s">
        <v>121</v>
      </c>
      <c r="G451" s="22"/>
      <c r="H451" s="17">
        <v>600</v>
      </c>
      <c r="I451" s="21">
        <v>574260.57999999996</v>
      </c>
      <c r="J451" s="42">
        <v>574260.57999999996</v>
      </c>
      <c r="K451" s="43">
        <f t="shared" si="6"/>
        <v>100</v>
      </c>
      <c r="L451" s="20">
        <v>10100</v>
      </c>
      <c r="M451" s="19"/>
      <c r="N451" s="2"/>
    </row>
    <row r="452" spans="1:14" ht="31.5" x14ac:dyDescent="0.2">
      <c r="A452" s="25" t="s">
        <v>120</v>
      </c>
      <c r="B452" s="17" t="s">
        <v>87</v>
      </c>
      <c r="C452" s="17" t="s">
        <v>86</v>
      </c>
      <c r="D452" s="17" t="s">
        <v>119</v>
      </c>
      <c r="E452" s="24">
        <v>800</v>
      </c>
      <c r="F452" s="23" t="s">
        <v>101</v>
      </c>
      <c r="G452" s="22"/>
      <c r="H452" s="17">
        <v>800</v>
      </c>
      <c r="I452" s="21">
        <v>15574241.9</v>
      </c>
      <c r="J452" s="42">
        <v>15574241.33</v>
      </c>
      <c r="K452" s="43">
        <f t="shared" si="6"/>
        <v>99.999996340110783</v>
      </c>
      <c r="L452" s="20">
        <v>10100</v>
      </c>
      <c r="M452" s="19"/>
      <c r="N452" s="2"/>
    </row>
    <row r="453" spans="1:14" ht="31.5" x14ac:dyDescent="0.2">
      <c r="A453" s="31" t="s">
        <v>116</v>
      </c>
      <c r="B453" s="50"/>
      <c r="C453" s="50"/>
      <c r="D453" s="50"/>
      <c r="E453" s="51"/>
      <c r="F453" s="30" t="s">
        <v>118</v>
      </c>
      <c r="G453" s="29" t="s">
        <v>117</v>
      </c>
      <c r="H453" s="28" t="s">
        <v>82</v>
      </c>
      <c r="I453" s="27">
        <v>138500</v>
      </c>
      <c r="J453" s="27">
        <f>J454</f>
        <v>138500</v>
      </c>
      <c r="K453" s="43">
        <f t="shared" si="6"/>
        <v>100</v>
      </c>
      <c r="L453" s="26"/>
      <c r="M453" s="19"/>
      <c r="N453" s="2"/>
    </row>
    <row r="454" spans="1:14" ht="31.5" x14ac:dyDescent="0.2">
      <c r="A454" s="25" t="s">
        <v>116</v>
      </c>
      <c r="B454" s="17" t="s">
        <v>87</v>
      </c>
      <c r="C454" s="17" t="s">
        <v>86</v>
      </c>
      <c r="D454" s="17" t="s">
        <v>115</v>
      </c>
      <c r="E454" s="24">
        <v>200</v>
      </c>
      <c r="F454" s="23" t="s">
        <v>84</v>
      </c>
      <c r="G454" s="22"/>
      <c r="H454" s="17">
        <v>200</v>
      </c>
      <c r="I454" s="21">
        <v>138500</v>
      </c>
      <c r="J454" s="21">
        <v>138500</v>
      </c>
      <c r="K454" s="43">
        <f t="shared" si="6"/>
        <v>100</v>
      </c>
      <c r="L454" s="20">
        <v>10100</v>
      </c>
      <c r="M454" s="19"/>
      <c r="N454" s="2"/>
    </row>
    <row r="455" spans="1:14" ht="31.5" x14ac:dyDescent="0.2">
      <c r="A455" s="31" t="s">
        <v>112</v>
      </c>
      <c r="B455" s="50"/>
      <c r="C455" s="50"/>
      <c r="D455" s="50"/>
      <c r="E455" s="51"/>
      <c r="F455" s="30" t="s">
        <v>114</v>
      </c>
      <c r="G455" s="29" t="s">
        <v>113</v>
      </c>
      <c r="H455" s="28" t="s">
        <v>82</v>
      </c>
      <c r="I455" s="27">
        <v>961108.65</v>
      </c>
      <c r="J455" s="27">
        <f>J456</f>
        <v>961108.65</v>
      </c>
      <c r="K455" s="43">
        <f t="shared" si="6"/>
        <v>100</v>
      </c>
      <c r="L455" s="26"/>
      <c r="M455" s="19"/>
      <c r="N455" s="2"/>
    </row>
    <row r="456" spans="1:14" ht="47.25" x14ac:dyDescent="0.2">
      <c r="A456" s="25" t="s">
        <v>112</v>
      </c>
      <c r="B456" s="17" t="s">
        <v>87</v>
      </c>
      <c r="C456" s="17" t="s">
        <v>86</v>
      </c>
      <c r="D456" s="17" t="s">
        <v>111</v>
      </c>
      <c r="E456" s="24">
        <v>400</v>
      </c>
      <c r="F456" s="23" t="s">
        <v>110</v>
      </c>
      <c r="G456" s="22"/>
      <c r="H456" s="17">
        <v>400</v>
      </c>
      <c r="I456" s="21">
        <v>961108.65</v>
      </c>
      <c r="J456" s="21">
        <v>961108.65</v>
      </c>
      <c r="K456" s="43">
        <f t="shared" si="6"/>
        <v>100</v>
      </c>
      <c r="L456" s="20">
        <v>10100</v>
      </c>
      <c r="M456" s="19"/>
      <c r="N456" s="2"/>
    </row>
    <row r="457" spans="1:14" ht="31.5" x14ac:dyDescent="0.2">
      <c r="A457" s="31" t="s">
        <v>107</v>
      </c>
      <c r="B457" s="50"/>
      <c r="C457" s="50"/>
      <c r="D457" s="50"/>
      <c r="E457" s="51"/>
      <c r="F457" s="30" t="s">
        <v>109</v>
      </c>
      <c r="G457" s="29" t="s">
        <v>108</v>
      </c>
      <c r="H457" s="28" t="s">
        <v>82</v>
      </c>
      <c r="I457" s="27">
        <v>1249700</v>
      </c>
      <c r="J457" s="27">
        <f>J458</f>
        <v>1228052.03</v>
      </c>
      <c r="K457" s="43">
        <f t="shared" ref="K457:K471" si="7">J457/I457*100</f>
        <v>98.26774665919821</v>
      </c>
      <c r="L457" s="26"/>
      <c r="M457" s="19"/>
      <c r="N457" s="2"/>
    </row>
    <row r="458" spans="1:14" ht="78.75" x14ac:dyDescent="0.2">
      <c r="A458" s="25" t="s">
        <v>107</v>
      </c>
      <c r="B458" s="17" t="s">
        <v>87</v>
      </c>
      <c r="C458" s="17" t="s">
        <v>86</v>
      </c>
      <c r="D458" s="17" t="s">
        <v>106</v>
      </c>
      <c r="E458" s="24">
        <v>100</v>
      </c>
      <c r="F458" s="23" t="s">
        <v>89</v>
      </c>
      <c r="G458" s="22"/>
      <c r="H458" s="17">
        <v>100</v>
      </c>
      <c r="I458" s="21">
        <v>1249700</v>
      </c>
      <c r="J458" s="21">
        <v>1228052.03</v>
      </c>
      <c r="K458" s="43">
        <f t="shared" si="7"/>
        <v>98.26774665919821</v>
      </c>
      <c r="L458" s="20">
        <v>10100</v>
      </c>
      <c r="M458" s="19"/>
      <c r="N458" s="2"/>
    </row>
    <row r="459" spans="1:14" ht="47.25" x14ac:dyDescent="0.2">
      <c r="A459" s="31" t="s">
        <v>103</v>
      </c>
      <c r="B459" s="50"/>
      <c r="C459" s="50"/>
      <c r="D459" s="50"/>
      <c r="E459" s="51"/>
      <c r="F459" s="30" t="s">
        <v>105</v>
      </c>
      <c r="G459" s="29" t="s">
        <v>104</v>
      </c>
      <c r="H459" s="28" t="s">
        <v>82</v>
      </c>
      <c r="I459" s="27">
        <v>10540400</v>
      </c>
      <c r="J459" s="27">
        <f>J460+J461+J462</f>
        <v>10483908.879999999</v>
      </c>
      <c r="K459" s="43">
        <f t="shared" si="7"/>
        <v>99.464051459147655</v>
      </c>
      <c r="L459" s="26"/>
      <c r="M459" s="19"/>
      <c r="N459" s="2"/>
    </row>
    <row r="460" spans="1:14" ht="78.75" x14ac:dyDescent="0.2">
      <c r="A460" s="25" t="s">
        <v>103</v>
      </c>
      <c r="B460" s="17" t="s">
        <v>87</v>
      </c>
      <c r="C460" s="17" t="s">
        <v>86</v>
      </c>
      <c r="D460" s="17" t="s">
        <v>102</v>
      </c>
      <c r="E460" s="24">
        <v>100</v>
      </c>
      <c r="F460" s="23" t="s">
        <v>89</v>
      </c>
      <c r="G460" s="22"/>
      <c r="H460" s="17">
        <v>100</v>
      </c>
      <c r="I460" s="21">
        <v>9360000</v>
      </c>
      <c r="J460" s="21">
        <v>9359887</v>
      </c>
      <c r="K460" s="43">
        <f t="shared" si="7"/>
        <v>99.998792735042727</v>
      </c>
      <c r="L460" s="20">
        <v>10418</v>
      </c>
      <c r="M460" s="19"/>
      <c r="N460" s="2"/>
    </row>
    <row r="461" spans="1:14" ht="31.5" x14ac:dyDescent="0.2">
      <c r="A461" s="25" t="s">
        <v>103</v>
      </c>
      <c r="B461" s="17" t="s">
        <v>87</v>
      </c>
      <c r="C461" s="17" t="s">
        <v>86</v>
      </c>
      <c r="D461" s="17" t="s">
        <v>102</v>
      </c>
      <c r="E461" s="24">
        <v>200</v>
      </c>
      <c r="F461" s="23" t="s">
        <v>84</v>
      </c>
      <c r="G461" s="22"/>
      <c r="H461" s="17">
        <v>200</v>
      </c>
      <c r="I461" s="21">
        <v>1170450</v>
      </c>
      <c r="J461" s="21">
        <v>1114104.18</v>
      </c>
      <c r="K461" s="43">
        <f t="shared" si="7"/>
        <v>95.185969498910666</v>
      </c>
      <c r="L461" s="20">
        <v>10418</v>
      </c>
      <c r="M461" s="19"/>
      <c r="N461" s="2"/>
    </row>
    <row r="462" spans="1:14" ht="31.5" x14ac:dyDescent="0.2">
      <c r="A462" s="25" t="s">
        <v>103</v>
      </c>
      <c r="B462" s="17" t="s">
        <v>87</v>
      </c>
      <c r="C462" s="17" t="s">
        <v>86</v>
      </c>
      <c r="D462" s="17" t="s">
        <v>102</v>
      </c>
      <c r="E462" s="24">
        <v>800</v>
      </c>
      <c r="F462" s="23" t="s">
        <v>101</v>
      </c>
      <c r="G462" s="22"/>
      <c r="H462" s="17">
        <v>800</v>
      </c>
      <c r="I462" s="21">
        <v>9950</v>
      </c>
      <c r="J462" s="21">
        <v>9917.7000000000007</v>
      </c>
      <c r="K462" s="43">
        <f t="shared" si="7"/>
        <v>99.675376884422121</v>
      </c>
      <c r="L462" s="20">
        <v>10418</v>
      </c>
      <c r="M462" s="19"/>
      <c r="N462" s="2"/>
    </row>
    <row r="463" spans="1:14" ht="47.25" x14ac:dyDescent="0.2">
      <c r="A463" s="31" t="s">
        <v>98</v>
      </c>
      <c r="B463" s="50"/>
      <c r="C463" s="50"/>
      <c r="D463" s="50"/>
      <c r="E463" s="51"/>
      <c r="F463" s="30" t="s">
        <v>100</v>
      </c>
      <c r="G463" s="29" t="s">
        <v>99</v>
      </c>
      <c r="H463" s="28" t="s">
        <v>82</v>
      </c>
      <c r="I463" s="27">
        <v>100000</v>
      </c>
      <c r="J463" s="27">
        <f>J464</f>
        <v>200000</v>
      </c>
      <c r="K463" s="43">
        <f t="shared" si="7"/>
        <v>200</v>
      </c>
      <c r="L463" s="26"/>
      <c r="M463" s="19"/>
      <c r="N463" s="2"/>
    </row>
    <row r="464" spans="1:14" ht="31.5" x14ac:dyDescent="0.2">
      <c r="A464" s="25" t="s">
        <v>98</v>
      </c>
      <c r="B464" s="17" t="s">
        <v>87</v>
      </c>
      <c r="C464" s="17" t="s">
        <v>86</v>
      </c>
      <c r="D464" s="17" t="s">
        <v>97</v>
      </c>
      <c r="E464" s="24">
        <v>300</v>
      </c>
      <c r="F464" s="23" t="s">
        <v>96</v>
      </c>
      <c r="G464" s="22"/>
      <c r="H464" s="17">
        <v>300</v>
      </c>
      <c r="I464" s="21">
        <v>100000</v>
      </c>
      <c r="J464" s="21">
        <v>200000</v>
      </c>
      <c r="K464" s="43">
        <f t="shared" si="7"/>
        <v>200</v>
      </c>
      <c r="L464" s="20">
        <v>10602</v>
      </c>
      <c r="M464" s="19"/>
      <c r="N464" s="2"/>
    </row>
    <row r="465" spans="1:14" ht="47.25" x14ac:dyDescent="0.2">
      <c r="A465" s="31" t="s">
        <v>93</v>
      </c>
      <c r="B465" s="50"/>
      <c r="C465" s="50"/>
      <c r="D465" s="50"/>
      <c r="E465" s="51"/>
      <c r="F465" s="30" t="s">
        <v>95</v>
      </c>
      <c r="G465" s="29" t="s">
        <v>94</v>
      </c>
      <c r="H465" s="28" t="s">
        <v>82</v>
      </c>
      <c r="I465" s="27">
        <v>6420614</v>
      </c>
      <c r="J465" s="27">
        <f>J466+J467</f>
        <v>6329612.1100000003</v>
      </c>
      <c r="K465" s="43">
        <f t="shared" si="7"/>
        <v>98.58266063027618</v>
      </c>
      <c r="L465" s="26"/>
      <c r="M465" s="19"/>
      <c r="N465" s="2"/>
    </row>
    <row r="466" spans="1:14" ht="78.75" x14ac:dyDescent="0.2">
      <c r="A466" s="25" t="s">
        <v>93</v>
      </c>
      <c r="B466" s="17" t="s">
        <v>87</v>
      </c>
      <c r="C466" s="17" t="s">
        <v>86</v>
      </c>
      <c r="D466" s="17" t="s">
        <v>92</v>
      </c>
      <c r="E466" s="24">
        <v>100</v>
      </c>
      <c r="F466" s="23" t="s">
        <v>89</v>
      </c>
      <c r="G466" s="22"/>
      <c r="H466" s="17">
        <v>100</v>
      </c>
      <c r="I466" s="21">
        <v>6074000</v>
      </c>
      <c r="J466" s="21">
        <v>5982998.1100000003</v>
      </c>
      <c r="K466" s="43">
        <f t="shared" si="7"/>
        <v>98.501779881461971</v>
      </c>
      <c r="L466" s="20">
        <v>10417</v>
      </c>
      <c r="M466" s="19"/>
      <c r="N466" s="2"/>
    </row>
    <row r="467" spans="1:14" ht="31.5" x14ac:dyDescent="0.2">
      <c r="A467" s="25" t="s">
        <v>93</v>
      </c>
      <c r="B467" s="17" t="s">
        <v>87</v>
      </c>
      <c r="C467" s="17" t="s">
        <v>86</v>
      </c>
      <c r="D467" s="17" t="s">
        <v>92</v>
      </c>
      <c r="E467" s="24">
        <v>200</v>
      </c>
      <c r="F467" s="23" t="s">
        <v>84</v>
      </c>
      <c r="G467" s="22"/>
      <c r="H467" s="17">
        <v>200</v>
      </c>
      <c r="I467" s="21">
        <v>346614</v>
      </c>
      <c r="J467" s="21">
        <v>346614</v>
      </c>
      <c r="K467" s="43">
        <f t="shared" si="7"/>
        <v>100</v>
      </c>
      <c r="L467" s="20">
        <v>10417</v>
      </c>
      <c r="M467" s="19"/>
      <c r="N467" s="2"/>
    </row>
    <row r="468" spans="1:14" ht="47.25" x14ac:dyDescent="0.2">
      <c r="A468" s="31" t="s">
        <v>88</v>
      </c>
      <c r="B468" s="50"/>
      <c r="C468" s="50"/>
      <c r="D468" s="50"/>
      <c r="E468" s="51"/>
      <c r="F468" s="30" t="s">
        <v>91</v>
      </c>
      <c r="G468" s="29" t="s">
        <v>90</v>
      </c>
      <c r="H468" s="28" t="s">
        <v>82</v>
      </c>
      <c r="I468" s="27">
        <v>506061</v>
      </c>
      <c r="J468" s="27">
        <f>J469+J470</f>
        <v>506061</v>
      </c>
      <c r="K468" s="43">
        <f t="shared" si="7"/>
        <v>100</v>
      </c>
      <c r="L468" s="26"/>
      <c r="M468" s="19"/>
      <c r="N468" s="2"/>
    </row>
    <row r="469" spans="1:14" ht="78.75" x14ac:dyDescent="0.2">
      <c r="A469" s="25" t="s">
        <v>88</v>
      </c>
      <c r="B469" s="17" t="s">
        <v>87</v>
      </c>
      <c r="C469" s="17" t="s">
        <v>86</v>
      </c>
      <c r="D469" s="17" t="s">
        <v>85</v>
      </c>
      <c r="E469" s="24">
        <v>100</v>
      </c>
      <c r="F469" s="23" t="s">
        <v>89</v>
      </c>
      <c r="G469" s="22"/>
      <c r="H469" s="17">
        <v>100</v>
      </c>
      <c r="I469" s="21">
        <v>448460</v>
      </c>
      <c r="J469" s="21">
        <v>448460</v>
      </c>
      <c r="K469" s="43">
        <f t="shared" si="7"/>
        <v>100</v>
      </c>
      <c r="L469" s="20">
        <v>10403</v>
      </c>
      <c r="M469" s="19"/>
      <c r="N469" s="2"/>
    </row>
    <row r="470" spans="1:14" ht="28.9" customHeight="1" x14ac:dyDescent="0.2">
      <c r="A470" s="25" t="s">
        <v>88</v>
      </c>
      <c r="B470" s="17" t="s">
        <v>87</v>
      </c>
      <c r="C470" s="17" t="s">
        <v>86</v>
      </c>
      <c r="D470" s="17" t="s">
        <v>85</v>
      </c>
      <c r="E470" s="24">
        <v>200</v>
      </c>
      <c r="F470" s="23" t="s">
        <v>84</v>
      </c>
      <c r="G470" s="22"/>
      <c r="H470" s="17">
        <v>200</v>
      </c>
      <c r="I470" s="21">
        <v>57601</v>
      </c>
      <c r="J470" s="21">
        <v>57601</v>
      </c>
      <c r="K470" s="43">
        <f t="shared" si="7"/>
        <v>100</v>
      </c>
      <c r="L470" s="20">
        <v>10403</v>
      </c>
      <c r="M470" s="19"/>
      <c r="N470" s="2"/>
    </row>
    <row r="471" spans="1:14" ht="15.75" x14ac:dyDescent="0.2">
      <c r="A471" s="18" t="s">
        <v>82</v>
      </c>
      <c r="B471" s="17"/>
      <c r="C471" s="17"/>
      <c r="D471" s="17"/>
      <c r="E471" s="16"/>
      <c r="F471" s="15" t="s">
        <v>83</v>
      </c>
      <c r="G471" s="14" t="s">
        <v>82</v>
      </c>
      <c r="H471" s="13" t="s">
        <v>82</v>
      </c>
      <c r="I471" s="12">
        <v>6129949975.75</v>
      </c>
      <c r="J471" s="12">
        <f>J11+J72+J91+J95+J112+J116+J150+J158+J180+J188+J192+J199+J227+J267+J275</f>
        <v>5937656575.6199999</v>
      </c>
      <c r="K471" s="44">
        <f t="shared" si="7"/>
        <v>96.863051070714931</v>
      </c>
      <c r="L471" s="11"/>
      <c r="M471" s="10"/>
      <c r="N471" s="2"/>
    </row>
    <row r="472" spans="1:14" ht="11.25" customHeight="1" x14ac:dyDescent="0.2">
      <c r="A472" s="7"/>
      <c r="B472" s="9"/>
      <c r="C472" s="8"/>
      <c r="D472" s="7"/>
      <c r="E472" s="7"/>
      <c r="F472" s="6"/>
      <c r="G472" s="6"/>
      <c r="H472" s="6"/>
      <c r="I472" s="6"/>
      <c r="J472" s="3"/>
      <c r="K472" s="6"/>
      <c r="L472" s="5"/>
      <c r="M472" s="4"/>
      <c r="N472" s="2"/>
    </row>
    <row r="473" spans="1:14" ht="12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2"/>
    </row>
  </sheetData>
  <mergeCells count="239">
    <mergeCell ref="B453:E453"/>
    <mergeCell ref="B455:E455"/>
    <mergeCell ref="B457:E457"/>
    <mergeCell ref="B459:E459"/>
    <mergeCell ref="B463:E463"/>
    <mergeCell ref="B465:E465"/>
    <mergeCell ref="B468:E468"/>
    <mergeCell ref="B427:E427"/>
    <mergeCell ref="B429:E429"/>
    <mergeCell ref="B434:E434"/>
    <mergeCell ref="B436:E436"/>
    <mergeCell ref="B438:E438"/>
    <mergeCell ref="B443:E443"/>
    <mergeCell ref="B445:E445"/>
    <mergeCell ref="B448:E448"/>
    <mergeCell ref="B450:E450"/>
    <mergeCell ref="B407:E407"/>
    <mergeCell ref="B409:E409"/>
    <mergeCell ref="B411:E411"/>
    <mergeCell ref="B413:E413"/>
    <mergeCell ref="B415:E415"/>
    <mergeCell ref="B417:E417"/>
    <mergeCell ref="B420:E420"/>
    <mergeCell ref="B422:E422"/>
    <mergeCell ref="B425:E425"/>
    <mergeCell ref="B419:E419"/>
    <mergeCell ref="B385:E385"/>
    <mergeCell ref="B388:E388"/>
    <mergeCell ref="B390:E390"/>
    <mergeCell ref="B387:E387"/>
    <mergeCell ref="B395:E395"/>
    <mergeCell ref="B399:E399"/>
    <mergeCell ref="B401:E401"/>
    <mergeCell ref="B403:E403"/>
    <mergeCell ref="B405:E405"/>
    <mergeCell ref="B394:E394"/>
    <mergeCell ref="B374:E374"/>
    <mergeCell ref="B376:E376"/>
    <mergeCell ref="B378:E378"/>
    <mergeCell ref="B381:E381"/>
    <mergeCell ref="B364:E364"/>
    <mergeCell ref="B367:E367"/>
    <mergeCell ref="B369:E369"/>
    <mergeCell ref="B372:E372"/>
    <mergeCell ref="B383:E383"/>
    <mergeCell ref="B347:E347"/>
    <mergeCell ref="B350:E350"/>
    <mergeCell ref="B349:E349"/>
    <mergeCell ref="B352:E352"/>
    <mergeCell ref="B354:E354"/>
    <mergeCell ref="B356:E356"/>
    <mergeCell ref="B358:E358"/>
    <mergeCell ref="B360:E360"/>
    <mergeCell ref="B362:E362"/>
    <mergeCell ref="B288:E288"/>
    <mergeCell ref="B290:E290"/>
    <mergeCell ref="B292:E292"/>
    <mergeCell ref="B294:E294"/>
    <mergeCell ref="B308:E308"/>
    <mergeCell ref="B333:E333"/>
    <mergeCell ref="B336:E336"/>
    <mergeCell ref="B342:E342"/>
    <mergeCell ref="B344:E344"/>
    <mergeCell ref="B323:E323"/>
    <mergeCell ref="B325:E325"/>
    <mergeCell ref="B327:E327"/>
    <mergeCell ref="B330:E330"/>
    <mergeCell ref="B329:E329"/>
    <mergeCell ref="B332:E332"/>
    <mergeCell ref="B335:E335"/>
    <mergeCell ref="B341:E341"/>
    <mergeCell ref="B186:E186"/>
    <mergeCell ref="B190:E190"/>
    <mergeCell ref="B250:E250"/>
    <mergeCell ref="B321:E321"/>
    <mergeCell ref="B265:E265"/>
    <mergeCell ref="B269:E269"/>
    <mergeCell ref="B271:E271"/>
    <mergeCell ref="B267:E267"/>
    <mergeCell ref="B263:E263"/>
    <mergeCell ref="B268:E268"/>
    <mergeCell ref="B276:E276"/>
    <mergeCell ref="B273:E273"/>
    <mergeCell ref="B277:E277"/>
    <mergeCell ref="B280:E280"/>
    <mergeCell ref="B283:E283"/>
    <mergeCell ref="B275:E275"/>
    <mergeCell ref="B311:E311"/>
    <mergeCell ref="B315:E315"/>
    <mergeCell ref="B318:E318"/>
    <mergeCell ref="B297:E297"/>
    <mergeCell ref="B300:E300"/>
    <mergeCell ref="B303:E303"/>
    <mergeCell ref="B306:E306"/>
    <mergeCell ref="B286:E286"/>
    <mergeCell ref="B224:E224"/>
    <mergeCell ref="B192:E192"/>
    <mergeCell ref="B199:E199"/>
    <mergeCell ref="B214:E214"/>
    <mergeCell ref="B201:E201"/>
    <mergeCell ref="B203:E203"/>
    <mergeCell ref="B200:E200"/>
    <mergeCell ref="B216:E216"/>
    <mergeCell ref="B218:E218"/>
    <mergeCell ref="B194:E194"/>
    <mergeCell ref="B196:E196"/>
    <mergeCell ref="B96:E96"/>
    <mergeCell ref="B92:E92"/>
    <mergeCell ref="B154:E154"/>
    <mergeCell ref="B156:E156"/>
    <mergeCell ref="B160:E160"/>
    <mergeCell ref="B164:E164"/>
    <mergeCell ref="B158:E158"/>
    <mergeCell ref="B172:E172"/>
    <mergeCell ref="B176:E176"/>
    <mergeCell ref="B152:E152"/>
    <mergeCell ref="B166:E166"/>
    <mergeCell ref="B169:E169"/>
    <mergeCell ref="B174:E174"/>
    <mergeCell ref="B228:E228"/>
    <mergeCell ref="B65:E65"/>
    <mergeCell ref="B67:E67"/>
    <mergeCell ref="B70:E70"/>
    <mergeCell ref="B74:E74"/>
    <mergeCell ref="B77:E77"/>
    <mergeCell ref="B79:E79"/>
    <mergeCell ref="B178:E178"/>
    <mergeCell ref="B182:E182"/>
    <mergeCell ref="B184:E184"/>
    <mergeCell ref="B180:E180"/>
    <mergeCell ref="B181:E181"/>
    <mergeCell ref="B188:E188"/>
    <mergeCell ref="B120:E120"/>
    <mergeCell ref="B124:E124"/>
    <mergeCell ref="B117:E117"/>
    <mergeCell ref="B109:E109"/>
    <mergeCell ref="B113:E113"/>
    <mergeCell ref="B107:E107"/>
    <mergeCell ref="B110:E110"/>
    <mergeCell ref="B114:E114"/>
    <mergeCell ref="B118:E118"/>
    <mergeCell ref="B189:E189"/>
    <mergeCell ref="B193:E193"/>
    <mergeCell ref="B262:E262"/>
    <mergeCell ref="B205:E205"/>
    <mergeCell ref="B208:E208"/>
    <mergeCell ref="B210:E210"/>
    <mergeCell ref="B212:E212"/>
    <mergeCell ref="B227:E227"/>
    <mergeCell ref="B220:E220"/>
    <mergeCell ref="B222:E222"/>
    <mergeCell ref="B239:E239"/>
    <mergeCell ref="B242:E242"/>
    <mergeCell ref="B233:E233"/>
    <mergeCell ref="B236:E236"/>
    <mergeCell ref="B229:E229"/>
    <mergeCell ref="B231:E231"/>
    <mergeCell ref="B252:E252"/>
    <mergeCell ref="B255:E255"/>
    <mergeCell ref="B257:E257"/>
    <mergeCell ref="B225:E225"/>
    <mergeCell ref="B235:E235"/>
    <mergeCell ref="B238:E238"/>
    <mergeCell ref="B259:E259"/>
    <mergeCell ref="B244:E244"/>
    <mergeCell ref="B246:E246"/>
    <mergeCell ref="B248:E248"/>
    <mergeCell ref="L9:L10"/>
    <mergeCell ref="D9:D10"/>
    <mergeCell ref="B116:E116"/>
    <mergeCell ref="B12:E12"/>
    <mergeCell ref="B59:E59"/>
    <mergeCell ref="B69:E69"/>
    <mergeCell ref="B73:E73"/>
    <mergeCell ref="B76:E76"/>
    <mergeCell ref="B159:E159"/>
    <mergeCell ref="B45:E45"/>
    <mergeCell ref="B57:E57"/>
    <mergeCell ref="B60:E60"/>
    <mergeCell ref="B126:E126"/>
    <mergeCell ref="B128:E128"/>
    <mergeCell ref="B130:E130"/>
    <mergeCell ref="B132:E132"/>
    <mergeCell ref="B13:E13"/>
    <mergeCell ref="B15:E15"/>
    <mergeCell ref="B17:E17"/>
    <mergeCell ref="B19:E19"/>
    <mergeCell ref="B21:E21"/>
    <mergeCell ref="B23:E23"/>
    <mergeCell ref="B28:E28"/>
    <mergeCell ref="B30:E30"/>
    <mergeCell ref="G9:G10"/>
    <mergeCell ref="B81:E81"/>
    <mergeCell ref="B146:E146"/>
    <mergeCell ref="B151:E151"/>
    <mergeCell ref="B112:E112"/>
    <mergeCell ref="B142:E142"/>
    <mergeCell ref="B144:E144"/>
    <mergeCell ref="B147:E147"/>
    <mergeCell ref="B134:E134"/>
    <mergeCell ref="B136:E136"/>
    <mergeCell ref="B138:E138"/>
    <mergeCell ref="B140:E140"/>
    <mergeCell ref="B150:E150"/>
    <mergeCell ref="B43:E43"/>
    <mergeCell ref="B82:E82"/>
    <mergeCell ref="B85:E85"/>
    <mergeCell ref="B97:E97"/>
    <mergeCell ref="B100:E100"/>
    <mergeCell ref="B103:E103"/>
    <mergeCell ref="B105:E105"/>
    <mergeCell ref="B87:E87"/>
    <mergeCell ref="B84:E84"/>
    <mergeCell ref="B89:E89"/>
    <mergeCell ref="B93:E93"/>
    <mergeCell ref="A9:A10"/>
    <mergeCell ref="C9:C10"/>
    <mergeCell ref="E9:E10"/>
    <mergeCell ref="F9:F10"/>
    <mergeCell ref="B168:E168"/>
    <mergeCell ref="B9:B10"/>
    <mergeCell ref="J9:J10"/>
    <mergeCell ref="K9:K10"/>
    <mergeCell ref="F7:K7"/>
    <mergeCell ref="H9:H10"/>
    <mergeCell ref="I9:I10"/>
    <mergeCell ref="B32:E32"/>
    <mergeCell ref="B34:E34"/>
    <mergeCell ref="B63:E63"/>
    <mergeCell ref="B47:E47"/>
    <mergeCell ref="B49:E49"/>
    <mergeCell ref="B53:E53"/>
    <mergeCell ref="B55:E55"/>
    <mergeCell ref="B36:E36"/>
    <mergeCell ref="B39:E39"/>
    <mergeCell ref="B11:E11"/>
    <mergeCell ref="B72:E72"/>
    <mergeCell ref="B91:E91"/>
    <mergeCell ref="B95:E95"/>
  </mergeCells>
  <phoneticPr fontId="0" type="noConversion"/>
  <pageMargins left="0.74803149606299213" right="0.35433070866141736" top="0.59055118110236227" bottom="0.59055118110236227" header="0" footer="0"/>
  <pageSetup paperSize="9" scale="61" firstPageNumber="41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Надежда Н. Петухова</cp:lastModifiedBy>
  <cp:lastPrinted>2019-02-18T11:30:16Z</cp:lastPrinted>
  <dcterms:created xsi:type="dcterms:W3CDTF">2018-12-24T13:02:14Z</dcterms:created>
  <dcterms:modified xsi:type="dcterms:W3CDTF">2019-02-20T05:28:26Z</dcterms:modified>
</cp:coreProperties>
</file>