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440" windowHeight="11040"/>
  </bookViews>
  <sheets>
    <sheet name="Приложение 4" sheetId="2" r:id="rId1"/>
  </sheets>
  <calcPr calcId="145621"/>
</workbook>
</file>

<file path=xl/calcChain.xml><?xml version="1.0" encoding="utf-8"?>
<calcChain xmlns="http://schemas.openxmlformats.org/spreadsheetml/2006/main">
  <c r="K278" i="2" l="1"/>
  <c r="K469" i="2"/>
  <c r="K418" i="2"/>
  <c r="K347" i="2" l="1"/>
  <c r="K350" i="2"/>
  <c r="K279" i="2"/>
  <c r="K233" i="2" l="1"/>
  <c r="K466" i="2" l="1"/>
  <c r="K465" i="2" s="1"/>
  <c r="L465" i="2" s="1"/>
  <c r="K462" i="2"/>
  <c r="K459" i="2"/>
  <c r="K455" i="2"/>
  <c r="L455" i="2" s="1"/>
  <c r="K453" i="2"/>
  <c r="K451" i="2"/>
  <c r="K449" i="2"/>
  <c r="L449" i="2" s="1"/>
  <c r="K446" i="2"/>
  <c r="K444" i="2"/>
  <c r="L444" i="2" s="1"/>
  <c r="K442" i="2"/>
  <c r="L442" i="2" s="1"/>
  <c r="K440" i="2"/>
  <c r="L440" i="2" s="1"/>
  <c r="K438" i="2"/>
  <c r="K434" i="2"/>
  <c r="L434" i="2" s="1"/>
  <c r="K432" i="2"/>
  <c r="K430" i="2"/>
  <c r="K426" i="2"/>
  <c r="K424" i="2"/>
  <c r="K421" i="2"/>
  <c r="K419" i="2"/>
  <c r="K416" i="2"/>
  <c r="L416" i="2" s="1"/>
  <c r="K414" i="2"/>
  <c r="K412" i="2"/>
  <c r="K410" i="2"/>
  <c r="K408" i="2"/>
  <c r="L408" i="2" s="1"/>
  <c r="K406" i="2"/>
  <c r="L406" i="2" s="1"/>
  <c r="K404" i="2"/>
  <c r="K402" i="2"/>
  <c r="K398" i="2"/>
  <c r="K393" i="2"/>
  <c r="K391" i="2"/>
  <c r="L391" i="2" s="1"/>
  <c r="K388" i="2"/>
  <c r="K386" i="2"/>
  <c r="K384" i="2"/>
  <c r="L384" i="2" s="1"/>
  <c r="K382" i="2"/>
  <c r="K380" i="2"/>
  <c r="L380" i="2" s="1"/>
  <c r="K377" i="2"/>
  <c r="L377" i="2" s="1"/>
  <c r="K375" i="2"/>
  <c r="L375" i="2" s="1"/>
  <c r="K373" i="2"/>
  <c r="L373" i="2" s="1"/>
  <c r="K371" i="2"/>
  <c r="K368" i="2"/>
  <c r="K366" i="2"/>
  <c r="L366" i="2" s="1"/>
  <c r="K364" i="2"/>
  <c r="L364" i="2" s="1"/>
  <c r="K362" i="2"/>
  <c r="K360" i="2"/>
  <c r="L360" i="2" s="1"/>
  <c r="K358" i="2"/>
  <c r="K355" i="2"/>
  <c r="L355" i="2" s="1"/>
  <c r="K353" i="2"/>
  <c r="L353" i="2" s="1"/>
  <c r="K348" i="2"/>
  <c r="K345" i="2"/>
  <c r="K343" i="2"/>
  <c r="K339" i="2"/>
  <c r="K336" i="2"/>
  <c r="L336" i="2" s="1"/>
  <c r="K333" i="2"/>
  <c r="K332" i="2" s="1"/>
  <c r="L332" i="2" s="1"/>
  <c r="K330" i="2"/>
  <c r="K328" i="2"/>
  <c r="K326" i="2"/>
  <c r="L326" i="2" s="1"/>
  <c r="K324" i="2"/>
  <c r="L324" i="2" s="1"/>
  <c r="K322" i="2"/>
  <c r="L322" i="2" s="1"/>
  <c r="K319" i="2"/>
  <c r="L319" i="2" s="1"/>
  <c r="K316" i="2"/>
  <c r="L316" i="2" s="1"/>
  <c r="K312" i="2"/>
  <c r="L312" i="2" s="1"/>
  <c r="K309" i="2"/>
  <c r="K307" i="2"/>
  <c r="K304" i="2"/>
  <c r="L304" i="2" s="1"/>
  <c r="K301" i="2"/>
  <c r="L301" i="2" s="1"/>
  <c r="K298" i="2"/>
  <c r="K295" i="2"/>
  <c r="L295" i="2" s="1"/>
  <c r="K293" i="2"/>
  <c r="L293" i="2" s="1"/>
  <c r="K291" i="2"/>
  <c r="K289" i="2"/>
  <c r="K286" i="2"/>
  <c r="L286" i="2" s="1"/>
  <c r="K283" i="2"/>
  <c r="L283" i="2" s="1"/>
  <c r="K280" i="2"/>
  <c r="L280" i="2" s="1"/>
  <c r="K276" i="2"/>
  <c r="L276" i="2" s="1"/>
  <c r="K275" i="2"/>
  <c r="K274" i="2" s="1"/>
  <c r="L274" i="2" s="1"/>
  <c r="K272" i="2"/>
  <c r="K269" i="2" s="1"/>
  <c r="L269" i="2" s="1"/>
  <c r="K270" i="2"/>
  <c r="L270" i="2" s="1"/>
  <c r="K266" i="2"/>
  <c r="K264" i="2"/>
  <c r="K262" i="2"/>
  <c r="K259" i="2"/>
  <c r="K257" i="2"/>
  <c r="K253" i="2"/>
  <c r="K251" i="2"/>
  <c r="L251" i="2" s="1"/>
  <c r="K246" i="2"/>
  <c r="K243" i="2"/>
  <c r="L243" i="2" s="1"/>
  <c r="K241" i="2"/>
  <c r="K239" i="2"/>
  <c r="K236" i="2"/>
  <c r="K234" i="2"/>
  <c r="K230" i="2"/>
  <c r="L230" i="2" s="1"/>
  <c r="K227" i="2"/>
  <c r="L227" i="2" s="1"/>
  <c r="K225" i="2"/>
  <c r="K223" i="2"/>
  <c r="L223" i="2" s="1"/>
  <c r="K221" i="2"/>
  <c r="L221" i="2" s="1"/>
  <c r="K219" i="2"/>
  <c r="L219" i="2" s="1"/>
  <c r="K217" i="2"/>
  <c r="K215" i="2"/>
  <c r="L215" i="2" s="1"/>
  <c r="K210" i="2"/>
  <c r="K208" i="2"/>
  <c r="K204" i="2"/>
  <c r="K203" i="2" s="1"/>
  <c r="K200" i="2"/>
  <c r="L200" i="2" s="1"/>
  <c r="K198" i="2"/>
  <c r="K194" i="2"/>
  <c r="L194" i="2" s="1"/>
  <c r="K192" i="2"/>
  <c r="K190" i="2"/>
  <c r="K184" i="2"/>
  <c r="L184" i="2" s="1"/>
  <c r="K181" i="2"/>
  <c r="K177" i="2"/>
  <c r="L177" i="2" s="1"/>
  <c r="K173" i="2"/>
  <c r="K171" i="2"/>
  <c r="K169" i="2"/>
  <c r="K167" i="2"/>
  <c r="K165" i="2"/>
  <c r="K161" i="2"/>
  <c r="K159" i="2"/>
  <c r="K155" i="2"/>
  <c r="K152" i="2"/>
  <c r="K150" i="2"/>
  <c r="K148" i="2"/>
  <c r="K146" i="2"/>
  <c r="K144" i="2"/>
  <c r="L144" i="2" s="1"/>
  <c r="K142" i="2"/>
  <c r="L142" i="2" s="1"/>
  <c r="K140" i="2"/>
  <c r="L140" i="2" s="1"/>
  <c r="K138" i="2"/>
  <c r="K133" i="2"/>
  <c r="L133" i="2" s="1"/>
  <c r="K131" i="2"/>
  <c r="K127" i="2"/>
  <c r="K125" i="2"/>
  <c r="K121" i="2"/>
  <c r="K120" i="2" s="1"/>
  <c r="K119" i="2" s="1"/>
  <c r="L119" i="2" s="1"/>
  <c r="K117" i="2"/>
  <c r="K116" i="2" s="1"/>
  <c r="L116" i="2" s="1"/>
  <c r="K114" i="2"/>
  <c r="K112" i="2"/>
  <c r="K109" i="2"/>
  <c r="L109" i="2" s="1"/>
  <c r="K105" i="2"/>
  <c r="K101" i="2"/>
  <c r="K100" i="2" s="1"/>
  <c r="K97" i="2"/>
  <c r="L97" i="2" s="1"/>
  <c r="K96" i="2"/>
  <c r="L96" i="2" s="1"/>
  <c r="K94" i="2"/>
  <c r="L94" i="2" s="1"/>
  <c r="K92" i="2"/>
  <c r="K89" i="2"/>
  <c r="K88" i="2" s="1"/>
  <c r="L88" i="2" s="1"/>
  <c r="K86" i="2"/>
  <c r="K84" i="2"/>
  <c r="K81" i="2"/>
  <c r="K80" i="2"/>
  <c r="L80" i="2" s="1"/>
  <c r="K77" i="2"/>
  <c r="K76" i="2" s="1"/>
  <c r="L76" i="2" s="1"/>
  <c r="K74" i="2"/>
  <c r="K72" i="2"/>
  <c r="L72" i="2" s="1"/>
  <c r="K70" i="2"/>
  <c r="K68" i="2"/>
  <c r="K66" i="2"/>
  <c r="L66" i="2" s="1"/>
  <c r="K64" i="2"/>
  <c r="L64" i="2" s="1"/>
  <c r="K62" i="2"/>
  <c r="K60" i="2"/>
  <c r="K58" i="2"/>
  <c r="K54" i="2"/>
  <c r="K51" i="2"/>
  <c r="K49" i="2"/>
  <c r="K45" i="2"/>
  <c r="K43" i="2"/>
  <c r="K41" i="2"/>
  <c r="K37" i="2"/>
  <c r="K34" i="2"/>
  <c r="K32" i="2"/>
  <c r="L32" i="2" s="1"/>
  <c r="K30" i="2"/>
  <c r="K28" i="2"/>
  <c r="L28" i="2" s="1"/>
  <c r="K23" i="2"/>
  <c r="L23" i="2" s="1"/>
  <c r="K21" i="2"/>
  <c r="K19" i="2"/>
  <c r="L19" i="2" s="1"/>
  <c r="K17" i="2"/>
  <c r="K15" i="2"/>
  <c r="K13" i="2"/>
  <c r="L468" i="2"/>
  <c r="L467" i="2"/>
  <c r="L466" i="2"/>
  <c r="L464" i="2"/>
  <c r="L463" i="2"/>
  <c r="L462" i="2"/>
  <c r="L461" i="2"/>
  <c r="L460" i="2"/>
  <c r="L459" i="2"/>
  <c r="L458" i="2"/>
  <c r="L457" i="2"/>
  <c r="L456" i="2"/>
  <c r="L454" i="2"/>
  <c r="L453" i="2"/>
  <c r="L452" i="2"/>
  <c r="L451" i="2"/>
  <c r="L450" i="2"/>
  <c r="L448" i="2"/>
  <c r="L447" i="2"/>
  <c r="L446" i="2"/>
  <c r="L445" i="2"/>
  <c r="L443" i="2"/>
  <c r="L441" i="2"/>
  <c r="L439" i="2"/>
  <c r="L438" i="2"/>
  <c r="L437" i="2"/>
  <c r="L436" i="2"/>
  <c r="L435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0" i="2"/>
  <c r="L419" i="2"/>
  <c r="L417" i="2"/>
  <c r="L415" i="2"/>
  <c r="L414" i="2"/>
  <c r="L413" i="2"/>
  <c r="L412" i="2"/>
  <c r="L411" i="2"/>
  <c r="L410" i="2"/>
  <c r="L409" i="2"/>
  <c r="L407" i="2"/>
  <c r="L405" i="2"/>
  <c r="L404" i="2"/>
  <c r="L403" i="2"/>
  <c r="L402" i="2"/>
  <c r="L401" i="2"/>
  <c r="L400" i="2"/>
  <c r="L399" i="2"/>
  <c r="L398" i="2"/>
  <c r="L396" i="2"/>
  <c r="L395" i="2"/>
  <c r="L394" i="2"/>
  <c r="L393" i="2"/>
  <c r="L392" i="2"/>
  <c r="L389" i="2"/>
  <c r="L388" i="2"/>
  <c r="L387" i="2"/>
  <c r="L386" i="2"/>
  <c r="L385" i="2"/>
  <c r="L383" i="2"/>
  <c r="L382" i="2"/>
  <c r="L381" i="2"/>
  <c r="L379" i="2"/>
  <c r="L378" i="2"/>
  <c r="L376" i="2"/>
  <c r="L374" i="2"/>
  <c r="L372" i="2"/>
  <c r="L371" i="2"/>
  <c r="L370" i="2"/>
  <c r="L369" i="2"/>
  <c r="L368" i="2"/>
  <c r="L367" i="2"/>
  <c r="L365" i="2"/>
  <c r="L363" i="2"/>
  <c r="L362" i="2"/>
  <c r="L361" i="2"/>
  <c r="L359" i="2"/>
  <c r="L358" i="2"/>
  <c r="L356" i="2"/>
  <c r="L354" i="2"/>
  <c r="L352" i="2"/>
  <c r="L351" i="2"/>
  <c r="L349" i="2"/>
  <c r="L348" i="2"/>
  <c r="L346" i="2"/>
  <c r="L345" i="2"/>
  <c r="L344" i="2"/>
  <c r="L342" i="2"/>
  <c r="L341" i="2"/>
  <c r="L340" i="2"/>
  <c r="L339" i="2"/>
  <c r="L337" i="2"/>
  <c r="L334" i="2"/>
  <c r="L331" i="2"/>
  <c r="L330" i="2"/>
  <c r="L329" i="2"/>
  <c r="L328" i="2"/>
  <c r="L327" i="2"/>
  <c r="L325" i="2"/>
  <c r="L323" i="2"/>
  <c r="L321" i="2"/>
  <c r="L320" i="2"/>
  <c r="L318" i="2"/>
  <c r="L317" i="2"/>
  <c r="L315" i="2"/>
  <c r="L314" i="2"/>
  <c r="L313" i="2"/>
  <c r="L311" i="2"/>
  <c r="L310" i="2"/>
  <c r="L309" i="2"/>
  <c r="L308" i="2"/>
  <c r="L307" i="2"/>
  <c r="L306" i="2"/>
  <c r="L305" i="2"/>
  <c r="L303" i="2"/>
  <c r="L302" i="2"/>
  <c r="L300" i="2"/>
  <c r="L299" i="2"/>
  <c r="L298" i="2"/>
  <c r="L297" i="2"/>
  <c r="L296" i="2"/>
  <c r="L294" i="2"/>
  <c r="L292" i="2"/>
  <c r="L291" i="2"/>
  <c r="L290" i="2"/>
  <c r="L289" i="2"/>
  <c r="L288" i="2"/>
  <c r="L287" i="2"/>
  <c r="L285" i="2"/>
  <c r="L284" i="2"/>
  <c r="L282" i="2"/>
  <c r="L281" i="2"/>
  <c r="L277" i="2"/>
  <c r="L273" i="2"/>
  <c r="L272" i="2"/>
  <c r="L271" i="2"/>
  <c r="L268" i="2"/>
  <c r="L267" i="2"/>
  <c r="L266" i="2"/>
  <c r="L265" i="2"/>
  <c r="L264" i="2"/>
  <c r="L263" i="2"/>
  <c r="L262" i="2"/>
  <c r="L261" i="2"/>
  <c r="L260" i="2"/>
  <c r="L259" i="2"/>
  <c r="L258" i="2"/>
  <c r="L254" i="2"/>
  <c r="L253" i="2"/>
  <c r="L252" i="2"/>
  <c r="L248" i="2"/>
  <c r="L247" i="2"/>
  <c r="L246" i="2"/>
  <c r="L244" i="2"/>
  <c r="L242" i="2"/>
  <c r="L241" i="2"/>
  <c r="L240" i="2"/>
  <c r="L239" i="2"/>
  <c r="L237" i="2"/>
  <c r="L235" i="2"/>
  <c r="L234" i="2"/>
  <c r="L231" i="2"/>
  <c r="L228" i="2"/>
  <c r="L226" i="2"/>
  <c r="L225" i="2"/>
  <c r="L224" i="2"/>
  <c r="L222" i="2"/>
  <c r="L220" i="2"/>
  <c r="L218" i="2"/>
  <c r="L217" i="2"/>
  <c r="L216" i="2"/>
  <c r="L212" i="2"/>
  <c r="L211" i="2"/>
  <c r="L210" i="2"/>
  <c r="L209" i="2"/>
  <c r="L208" i="2"/>
  <c r="L205" i="2"/>
  <c r="L204" i="2"/>
  <c r="L201" i="2"/>
  <c r="L199" i="2"/>
  <c r="L195" i="2"/>
  <c r="L193" i="2"/>
  <c r="L192" i="2"/>
  <c r="L191" i="2"/>
  <c r="L187" i="2"/>
  <c r="L186" i="2"/>
  <c r="L185" i="2"/>
  <c r="L182" i="2"/>
  <c r="L181" i="2"/>
  <c r="L180" i="2"/>
  <c r="L179" i="2"/>
  <c r="L178" i="2"/>
  <c r="L174" i="2"/>
  <c r="L173" i="2"/>
  <c r="L172" i="2"/>
  <c r="L171" i="2"/>
  <c r="L170" i="2"/>
  <c r="L169" i="2"/>
  <c r="L168" i="2"/>
  <c r="L167" i="2"/>
  <c r="L166" i="2"/>
  <c r="L162" i="2"/>
  <c r="L161" i="2"/>
  <c r="L160" i="2"/>
  <c r="L158" i="2"/>
  <c r="L157" i="2"/>
  <c r="L156" i="2"/>
  <c r="L155" i="2"/>
  <c r="L153" i="2"/>
  <c r="L152" i="2"/>
  <c r="L151" i="2"/>
  <c r="L150" i="2"/>
  <c r="L149" i="2"/>
  <c r="L148" i="2"/>
  <c r="L147" i="2"/>
  <c r="L146" i="2"/>
  <c r="L145" i="2"/>
  <c r="L143" i="2"/>
  <c r="L141" i="2"/>
  <c r="L139" i="2"/>
  <c r="L137" i="2"/>
  <c r="L136" i="2"/>
  <c r="L135" i="2"/>
  <c r="L134" i="2"/>
  <c r="L132" i="2"/>
  <c r="L131" i="2"/>
  <c r="L128" i="2"/>
  <c r="L127" i="2"/>
  <c r="L126" i="2"/>
  <c r="L125" i="2"/>
  <c r="L122" i="2"/>
  <c r="L121" i="2"/>
  <c r="L118" i="2"/>
  <c r="L115" i="2"/>
  <c r="L114" i="2"/>
  <c r="L113" i="2"/>
  <c r="L112" i="2"/>
  <c r="L111" i="2"/>
  <c r="L110" i="2"/>
  <c r="L108" i="2"/>
  <c r="L107" i="2"/>
  <c r="L106" i="2"/>
  <c r="L102" i="2"/>
  <c r="L101" i="2"/>
  <c r="L98" i="2"/>
  <c r="L95" i="2"/>
  <c r="L93" i="2"/>
  <c r="L92" i="2"/>
  <c r="L90" i="2"/>
  <c r="L89" i="2"/>
  <c r="L87" i="2"/>
  <c r="L85" i="2"/>
  <c r="L84" i="2"/>
  <c r="L82" i="2"/>
  <c r="L81" i="2"/>
  <c r="L78" i="2"/>
  <c r="L77" i="2"/>
  <c r="L75" i="2"/>
  <c r="L74" i="2"/>
  <c r="L73" i="2"/>
  <c r="L71" i="2"/>
  <c r="L70" i="2"/>
  <c r="L69" i="2"/>
  <c r="L68" i="2"/>
  <c r="L67" i="2"/>
  <c r="L65" i="2"/>
  <c r="L63" i="2"/>
  <c r="L62" i="2"/>
  <c r="L61" i="2"/>
  <c r="L60" i="2"/>
  <c r="L59" i="2"/>
  <c r="L57" i="2"/>
  <c r="L56" i="2"/>
  <c r="L55" i="2"/>
  <c r="L54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1" i="2"/>
  <c r="L30" i="2"/>
  <c r="L29" i="2"/>
  <c r="L27" i="2"/>
  <c r="L26" i="2"/>
  <c r="L25" i="2"/>
  <c r="L24" i="2"/>
  <c r="L22" i="2"/>
  <c r="L21" i="2"/>
  <c r="L20" i="2"/>
  <c r="L18" i="2"/>
  <c r="L17" i="2"/>
  <c r="L16" i="2"/>
  <c r="L15" i="2"/>
  <c r="L14" i="2"/>
  <c r="L418" i="2" l="1"/>
  <c r="K390" i="2"/>
  <c r="L390" i="2" s="1"/>
  <c r="K338" i="2"/>
  <c r="L338" i="2" s="1"/>
  <c r="K335" i="2"/>
  <c r="L335" i="2" s="1"/>
  <c r="L333" i="2"/>
  <c r="L138" i="2"/>
  <c r="K130" i="2"/>
  <c r="K249" i="2"/>
  <c r="K245" i="2" s="1"/>
  <c r="L233" i="2"/>
  <c r="K229" i="2"/>
  <c r="L229" i="2" s="1"/>
  <c r="K207" i="2"/>
  <c r="L203" i="2"/>
  <c r="K202" i="2"/>
  <c r="L202" i="2" s="1"/>
  <c r="K176" i="2"/>
  <c r="L176" i="2" s="1"/>
  <c r="K154" i="2"/>
  <c r="L154" i="2" s="1"/>
  <c r="K124" i="2"/>
  <c r="L124" i="2" s="1"/>
  <c r="K99" i="2"/>
  <c r="L99" i="2" s="1"/>
  <c r="L100" i="2"/>
  <c r="K91" i="2"/>
  <c r="L91" i="2" s="1"/>
  <c r="K83" i="2"/>
  <c r="L421" i="2"/>
  <c r="K397" i="2"/>
  <c r="L397" i="2" s="1"/>
  <c r="K357" i="2"/>
  <c r="L357" i="2" s="1"/>
  <c r="L350" i="2"/>
  <c r="L347" i="2"/>
  <c r="L343" i="2"/>
  <c r="L275" i="2"/>
  <c r="K255" i="2"/>
  <c r="L255" i="2" s="1"/>
  <c r="L256" i="2"/>
  <c r="L257" i="2"/>
  <c r="L250" i="2"/>
  <c r="K238" i="2"/>
  <c r="L238" i="2" s="1"/>
  <c r="L236" i="2"/>
  <c r="K214" i="2"/>
  <c r="L214" i="2" s="1"/>
  <c r="L207" i="2"/>
  <c r="K206" i="2"/>
  <c r="L206" i="2" s="1"/>
  <c r="K197" i="2"/>
  <c r="L197" i="2" s="1"/>
  <c r="L198" i="2"/>
  <c r="K188" i="2"/>
  <c r="K183" i="2" s="1"/>
  <c r="L183" i="2" s="1"/>
  <c r="L189" i="2"/>
  <c r="L190" i="2"/>
  <c r="K164" i="2"/>
  <c r="L164" i="2" s="1"/>
  <c r="L165" i="2"/>
  <c r="L159" i="2"/>
  <c r="L130" i="2"/>
  <c r="L120" i="2"/>
  <c r="L117" i="2"/>
  <c r="K104" i="2"/>
  <c r="K103" i="2" s="1"/>
  <c r="L103" i="2" s="1"/>
  <c r="L105" i="2"/>
  <c r="K79" i="2"/>
  <c r="L79" i="2" s="1"/>
  <c r="L83" i="2"/>
  <c r="L86" i="2"/>
  <c r="K53" i="2"/>
  <c r="L53" i="2" s="1"/>
  <c r="L58" i="2"/>
  <c r="K12" i="2"/>
  <c r="L12" i="2" s="1"/>
  <c r="L13" i="2"/>
  <c r="L279" i="2" l="1"/>
  <c r="L278" i="2"/>
  <c r="L249" i="2"/>
  <c r="K123" i="2"/>
  <c r="L123" i="2" s="1"/>
  <c r="L104" i="2"/>
  <c r="L245" i="2"/>
  <c r="K213" i="2"/>
  <c r="L213" i="2" s="1"/>
  <c r="K196" i="2"/>
  <c r="L196" i="2" s="1"/>
  <c r="K175" i="2"/>
  <c r="L175" i="2" s="1"/>
  <c r="L188" i="2"/>
  <c r="K163" i="2"/>
  <c r="L163" i="2" s="1"/>
  <c r="K129" i="2"/>
  <c r="L129" i="2" s="1"/>
  <c r="K11" i="2"/>
  <c r="L11" i="2" l="1"/>
  <c r="K232" i="2"/>
  <c r="L232" i="2" s="1"/>
  <c r="L469" i="2" l="1"/>
</calcChain>
</file>

<file path=xl/sharedStrings.xml><?xml version="1.0" encoding="utf-8"?>
<sst xmlns="http://schemas.openxmlformats.org/spreadsheetml/2006/main" count="2081" uniqueCount="863">
  <si>
    <t>Обеспечение мероприятий по переселению граждан из жилищного фонда, признанного непригодным для проживания и (или) жилищного фонда с высоким уровнем износа, за счет средств областного бюджета</t>
  </si>
  <si>
    <t>0540061210</t>
  </si>
  <si>
    <t>05.4.00.61210</t>
  </si>
  <si>
    <t>05 4 00 61210</t>
  </si>
  <si>
    <t>Обеспечение мероприятий по переселению граждан из жилищного фонда, признанного непригодным для проживания</t>
  </si>
  <si>
    <t>05 4 00 00000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</si>
  <si>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Рыбинск"</t>
  </si>
  <si>
    <t>05300L4970</t>
  </si>
  <si>
    <t>0530000000</t>
  </si>
  <si>
    <t>05.3.00.L4970</t>
  </si>
  <si>
    <t>05 3 00 L4970</t>
  </si>
  <si>
    <t>Расходы на социальные выплаты молодым семьям на приобретение (строительство) жилья</t>
  </si>
  <si>
    <t>05 3 00 00000</t>
  </si>
  <si>
    <t>Подпрограмма "Поддержка молодых семей городского округа город Рыбинск в приобретении (строительстве) жилья "</t>
  </si>
  <si>
    <t>0520071230</t>
  </si>
  <si>
    <t>0520000000</t>
  </si>
  <si>
    <t>05.2.00.71230</t>
  </si>
  <si>
    <t>05 2 00 71230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</si>
  <si>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</si>
  <si>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0520061230</t>
  </si>
  <si>
    <t>05.2.00.61230</t>
  </si>
  <si>
    <t>05 2 00 61230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</si>
  <si>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</si>
  <si>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05 2 00 00000</t>
  </si>
  <si>
    <t>Подпрограмма  "Государственная поддержка граждан, проживающих на территории городского округа город Рыбинск, в сфере ипотечного жилищного кредитования"</t>
  </si>
  <si>
    <t>0510060170</t>
  </si>
  <si>
    <t>0510000000</t>
  </si>
  <si>
    <t>05.1.00.60170</t>
  </si>
  <si>
    <t>05 1 00 60170</t>
  </si>
  <si>
    <t>Формирование земельных участков для граждан, имеющих трех и более детей, и иных отдельных категорий граждан</t>
  </si>
  <si>
    <t>05 1 00 00000</t>
  </si>
  <si>
    <t>Подпрограмма «Формирование земельных участков для граждан, имеющих трех и более детей, и иных отдельных категорий граждан на территории городского округа город Рыбинск»</t>
  </si>
  <si>
    <t>05 0 00 00000</t>
  </si>
  <si>
    <t>Муниципальная программа "Обеспечение  доступным и комфортным жильем населения городского округа город Рыбинск"</t>
  </si>
  <si>
    <t>0230060080</t>
  </si>
  <si>
    <t>0230000000</t>
  </si>
  <si>
    <t>0200000000</t>
  </si>
  <si>
    <t>02.3.00.60080</t>
  </si>
  <si>
    <t>02 3 00 60080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</si>
  <si>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</si>
  <si>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02 3 00 00000</t>
  </si>
  <si>
    <t>Подпрограмма "Воспитание и развитие молодого гражданина Рыбинска в муниципальной системе образования"</t>
  </si>
  <si>
    <t>022P2Д1590</t>
  </si>
  <si>
    <t>0220000000</t>
  </si>
  <si>
    <t>02.2.P2.Д1590</t>
  </si>
  <si>
    <t>02 2 P2 Д1590</t>
  </si>
  <si>
    <t>Реализация мероприятий по строительству и реконструкции дошкольных образовательных организаций</t>
  </si>
  <si>
    <t>022P260150</t>
  </si>
  <si>
    <t>02.2.P2.60150</t>
  </si>
  <si>
    <t>02 2 P2 60150</t>
  </si>
  <si>
    <t>022P252320</t>
  </si>
  <si>
    <t>02.2.P2.52320</t>
  </si>
  <si>
    <t>02 2 P2 52320</t>
  </si>
  <si>
    <t>Реализация мероприятий по строительству зданий образовательных организаций для детей в возрасте от 1,5 до 3 лет</t>
  </si>
  <si>
    <t>022P25159F</t>
  </si>
  <si>
    <t>02.2.P2.5159F</t>
  </si>
  <si>
    <t>02 2 P2 5159F</t>
  </si>
  <si>
    <t>Создание дополнительных мест для детей в возрасте от 2 месяцев до 3 лет за счет средств резервного фонда Правительства Российской Федерации</t>
  </si>
  <si>
    <t>022P251590</t>
  </si>
  <si>
    <t>02.2.P2.51590</t>
  </si>
  <si>
    <t>02 2 P2 51590</t>
  </si>
  <si>
    <t>Создание дополнительных мест путем строительства зданий образовательных организаций для детей в возрасте от 2 месяцев до 3 лет</t>
  </si>
  <si>
    <t>022E155200</t>
  </si>
  <si>
    <t>02.2.E1.55200</t>
  </si>
  <si>
    <t>02 2 E1 55200</t>
  </si>
  <si>
    <t>Расходы на реализацию мероприятий по строительству объектов инфраструктуры общего образования</t>
  </si>
  <si>
    <t>02200L1590</t>
  </si>
  <si>
    <t>02.2.00.L1590</t>
  </si>
  <si>
    <t>02 2 00 L1590</t>
  </si>
  <si>
    <t>Расходы на реализацию мероприятий по строительству зданий дошкольных образовательных организаций для детей в возрасте от 2 месяцев до 3 лет</t>
  </si>
  <si>
    <t>0220075350</t>
  </si>
  <si>
    <t>02.2.00.75350</t>
  </si>
  <si>
    <t>02 2 00 75350</t>
  </si>
  <si>
    <t>0220065350</t>
  </si>
  <si>
    <t>02.2.00.65350</t>
  </si>
  <si>
    <t>02 2 00 65350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</si>
  <si>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местного бюджета</t>
  </si>
  <si>
    <t>0220060070</t>
  </si>
  <si>
    <t>02.2.00.60070</t>
  </si>
  <si>
    <t>02 2 00 60070</t>
  </si>
  <si>
    <t>Реализация мероприятий подпрограммы  «Совершенствование материально-технической базы муниципальной системы образования в городском округе город Рыбинск»</t>
  </si>
  <si>
    <t>02 2 00 00000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</si>
  <si>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</si>
  <si>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0210075890</t>
  </si>
  <si>
    <t>0210000000</t>
  </si>
  <si>
    <t>02.1.00.75890</t>
  </si>
  <si>
    <t>02 1 00 75890</t>
  </si>
  <si>
    <t>Расходы на повышение оплаты труда отдельных категорий работников муниципальных учреждений в сфере образования за счет областного бюджета</t>
  </si>
  <si>
    <t>0210073110</t>
  </si>
  <si>
    <t>02.1.00.73110</t>
  </si>
  <si>
    <t>02 1 00 73110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</si>
  <si>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</si>
  <si>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0210070550</t>
  </si>
  <si>
    <t>02.1.00.70550</t>
  </si>
  <si>
    <t>02 1 00 70550</t>
  </si>
  <si>
    <t>Обеспечение деятельности органов опеки и попечительства за счет средств областного бюджета</t>
  </si>
  <si>
    <t>0210070530</t>
  </si>
  <si>
    <t>02.1.00.70530</t>
  </si>
  <si>
    <t>02 1 00 70530</t>
  </si>
  <si>
    <t>Расходы на организацию питания обучающихся образовательных организаций за счет средств областного бюджета</t>
  </si>
  <si>
    <t>0210070520</t>
  </si>
  <si>
    <t>02.1.00.70520</t>
  </si>
  <si>
    <t>02 1 00 70520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</si>
  <si>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</si>
  <si>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0210070500</t>
  </si>
  <si>
    <t>02.1.00.70500</t>
  </si>
  <si>
    <t>02 1 00 70500</t>
  </si>
  <si>
    <t>Расходы на государственную поддержку опеки и попечительства за счет средств областного бюджета</t>
  </si>
  <si>
    <t>0210070460</t>
  </si>
  <si>
    <t>02.1.00.70460</t>
  </si>
  <si>
    <t>02 1 00 70460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</si>
  <si>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</si>
  <si>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0210070430</t>
  </si>
  <si>
    <t>02.1.00.70430</t>
  </si>
  <si>
    <t>02 1 00 70430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</si>
  <si>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</si>
  <si>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0210060090</t>
  </si>
  <si>
    <t>02.1.00.60090</t>
  </si>
  <si>
    <t>02 1 00 60090</t>
  </si>
  <si>
    <t>Реализация проекта по внедрению механизма персонифецированного финансирования дополнительного образования</t>
  </si>
  <si>
    <t>0210060060</t>
  </si>
  <si>
    <t>02.1.00.60060</t>
  </si>
  <si>
    <t>02 1 00 60060</t>
  </si>
  <si>
    <t>Обеспечение функционирования спортивных залов в вечернее время</t>
  </si>
  <si>
    <t>0210060050</t>
  </si>
  <si>
    <t>02.1.00.60050</t>
  </si>
  <si>
    <t>02 1 00 60050</t>
  </si>
  <si>
    <t>0210060040</t>
  </si>
  <si>
    <t>02.1.00.60040</t>
  </si>
  <si>
    <t>02 1 00 60040</t>
  </si>
  <si>
    <t>0210060030</t>
  </si>
  <si>
    <t>02.1.00.60030</t>
  </si>
  <si>
    <t>02 1 00 60030</t>
  </si>
  <si>
    <t>Обеспечение деятельности школ-интернатов</t>
  </si>
  <si>
    <t>0210060020</t>
  </si>
  <si>
    <t>02.1.00.60020</t>
  </si>
  <si>
    <t>02 1 00 60020</t>
  </si>
  <si>
    <t xml:space="preserve">Обеспечение деятельности подведомственных учреждений общего образования </t>
  </si>
  <si>
    <t>0210060010</t>
  </si>
  <si>
    <t>02.1.00.60010</t>
  </si>
  <si>
    <t>02 1 00 60010</t>
  </si>
  <si>
    <t>Обеспечение деятельности подведомственных учреждений дошкольного образования</t>
  </si>
  <si>
    <t>0210052600</t>
  </si>
  <si>
    <t>02.1.00.52600</t>
  </si>
  <si>
    <t>02 1 00 52600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</si>
  <si>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</si>
  <si>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02 1 00 00000</t>
  </si>
  <si>
    <t>Ведомственная целевая программа функционирования отрасли "Образование"</t>
  </si>
  <si>
    <t>02 0 00 00000</t>
  </si>
  <si>
    <t>Муниципальная программа "Развитие муниципальной системы образования в городском округе город Рыбинск"</t>
  </si>
  <si>
    <t>Тип Средств</t>
  </si>
  <si>
    <t>Всего на 2019 год</t>
  </si>
  <si>
    <t>Вид расх.</t>
  </si>
  <si>
    <t>Целевая статья</t>
  </si>
  <si>
    <t>Наименование</t>
  </si>
  <si>
    <t>КВР</t>
  </si>
  <si>
    <t>КЦСР</t>
  </si>
  <si>
    <t>городского округа город Рыбинск</t>
  </si>
  <si>
    <t>к решению Муниципального Совета</t>
  </si>
  <si>
    <t>Приложение 4</t>
  </si>
  <si>
    <t/>
  </si>
  <si>
    <t>Всего</t>
  </si>
  <si>
    <t>Иные бюджетные ассигнования</t>
  </si>
  <si>
    <t>50A0060820</t>
  </si>
  <si>
    <t>50A0000000</t>
  </si>
  <si>
    <t>5000000000</t>
  </si>
  <si>
    <t>50.A.00.60820</t>
  </si>
  <si>
    <t>Закупка товаров, работ и услуг для обеспечения государственных (муниципальных) нужд</t>
  </si>
  <si>
    <t>50 A 00 60820</t>
  </si>
  <si>
    <t>Расходы на осуществление мероприятий в области архитектуры и градостроительства</t>
  </si>
  <si>
    <t>50 A 00 00000</t>
  </si>
  <si>
    <t>Ведомственная целевая программа "Поддержание архитектурного облика исторического центра городского округа город Рыбинск"</t>
  </si>
  <si>
    <t>5090080200</t>
  </si>
  <si>
    <t>5090000000</t>
  </si>
  <si>
    <t>50.9.00.80200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</si>
  <si>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</si>
  <si>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50 9 00 80200</t>
  </si>
  <si>
    <t>Субвенция на реализацию отдельных полномочий в сфере законодательства об административных правонарушениях</t>
  </si>
  <si>
    <t>5090080190</t>
  </si>
  <si>
    <t>50.9.00.80190</t>
  </si>
  <si>
    <t>50 9 00 80190</t>
  </si>
  <si>
    <t>Субвенция на обеспечение профилактики безнадзорности, правонарушений несовершеннолетних и защиты их прав</t>
  </si>
  <si>
    <t>5090070870</t>
  </si>
  <si>
    <t>50.9.00.70870</t>
  </si>
  <si>
    <t>50 9 00 70870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</si>
  <si>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</si>
  <si>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5090060990</t>
  </si>
  <si>
    <t>50.9.00.60990</t>
  </si>
  <si>
    <t>50 9 00 60990</t>
  </si>
  <si>
    <t>Председатель представительного органа муниципального образования</t>
  </si>
  <si>
    <t>Капитальные вложения в объекты государственной (муниципальной) собственности</t>
  </si>
  <si>
    <t>5090060930</t>
  </si>
  <si>
    <t>50.9.00.60930</t>
  </si>
  <si>
    <t>50 9 00 60930</t>
  </si>
  <si>
    <t>Расходы на проектирование и строительство общегородского кладбища</t>
  </si>
  <si>
    <t>5090060900</t>
  </si>
  <si>
    <t>50.9.00.60900</t>
  </si>
  <si>
    <t>50 9 00 60900</t>
  </si>
  <si>
    <t>Мероприятия по обеспечению мобилизационной готовности экономики</t>
  </si>
  <si>
    <t>5090060890</t>
  </si>
  <si>
    <t>50.9.00.60890</t>
  </si>
  <si>
    <t>Предоставление субсидий бюджетным, автономным учреждениям и иным некоммерческим организациям</t>
  </si>
  <si>
    <t>50 9 00 60890</t>
  </si>
  <si>
    <t>Исполнение судебных актов</t>
  </si>
  <si>
    <t>5090060870</t>
  </si>
  <si>
    <t>50.9.00.60870</t>
  </si>
  <si>
    <t>50 9 00 60870</t>
  </si>
  <si>
    <t>Реализация мероприятий по содействию решению вопросов местного значения</t>
  </si>
  <si>
    <t>5090060860</t>
  </si>
  <si>
    <t>50.9.00.60860</t>
  </si>
  <si>
    <t>50 9 00 60860</t>
  </si>
  <si>
    <t>Выполнение других обязательств муниципального образования</t>
  </si>
  <si>
    <t>5090060850</t>
  </si>
  <si>
    <t>50.9.00.60850</t>
  </si>
  <si>
    <t>50 9 00 60850</t>
  </si>
  <si>
    <t>Мероприятия по обустройству территорий парков, скверов, площадей</t>
  </si>
  <si>
    <t>5090060780</t>
  </si>
  <si>
    <t>50.9.00.60780</t>
  </si>
  <si>
    <t>50 9 00 60780</t>
  </si>
  <si>
    <t>Проведение выборов в представительные органы муниципального образования</t>
  </si>
  <si>
    <t>5090060770</t>
  </si>
  <si>
    <t>50.9.00.60770</t>
  </si>
  <si>
    <t>50 9 00 60770</t>
  </si>
  <si>
    <t>Резервные фонды местных администраций</t>
  </si>
  <si>
    <t>5090060760</t>
  </si>
  <si>
    <t>50.9.00.60760</t>
  </si>
  <si>
    <t>50 9 00 60760</t>
  </si>
  <si>
    <t>Руководитель контрольно-счетной палаты муниципального образования и его заместители</t>
  </si>
  <si>
    <t>5090060750</t>
  </si>
  <si>
    <t>50.9.00.60750</t>
  </si>
  <si>
    <t>50 9 00 60750</t>
  </si>
  <si>
    <t>Депутаты представительного органа муниципального образования</t>
  </si>
  <si>
    <t>5090060740</t>
  </si>
  <si>
    <t>50.9.00.60740</t>
  </si>
  <si>
    <t>50 9 00 60740</t>
  </si>
  <si>
    <t>Центральный аппарат</t>
  </si>
  <si>
    <t>5090060730</t>
  </si>
  <si>
    <t>50.9.00.60730</t>
  </si>
  <si>
    <t>50 9 00 60730</t>
  </si>
  <si>
    <t>Глава муниципального образования</t>
  </si>
  <si>
    <t>5090059300</t>
  </si>
  <si>
    <t>50.9.00.59300</t>
  </si>
  <si>
    <t>50 9 00 59300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</si>
  <si>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</si>
  <si>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5090051200</t>
  </si>
  <si>
    <t>50.9.00.51200</t>
  </si>
  <si>
    <t>50 9 00 51200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</si>
  <si>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</si>
  <si>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50 9 00 00000</t>
  </si>
  <si>
    <t>Непрограммные расходы</t>
  </si>
  <si>
    <t>Социальное обеспечение и иные выплаты населению</t>
  </si>
  <si>
    <t>5080075880</t>
  </si>
  <si>
    <t>5080000000</t>
  </si>
  <si>
    <t>50.8.00.75880</t>
  </si>
  <si>
    <t>50 8 00 75880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</si>
  <si>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</si>
  <si>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5080060860</t>
  </si>
  <si>
    <t>50.8.00.60860</t>
  </si>
  <si>
    <t>50 8 00 60860</t>
  </si>
  <si>
    <t>5080060530</t>
  </si>
  <si>
    <t>50.8.00.60530</t>
  </si>
  <si>
    <t>50 8 00 60530</t>
  </si>
  <si>
    <t>Мероприятия по благоустройству территории города</t>
  </si>
  <si>
    <t>5080060520</t>
  </si>
  <si>
    <t>50.8.00.60520</t>
  </si>
  <si>
    <t>50 8 00 60520</t>
  </si>
  <si>
    <t>Расходы на содержание и оплату коммунальных услуг за временно незаселенные жилые помещения, находящиеся в муниципальной собственности</t>
  </si>
  <si>
    <t>5080060510</t>
  </si>
  <si>
    <t>50.8.00.60510</t>
  </si>
  <si>
    <t>50 8 00 60510</t>
  </si>
  <si>
    <t>Расходы на ремонт муниципальных жилых помещений, закрепленных за детьми, оставшимися без попечения родителей, и за детьми-сиротами</t>
  </si>
  <si>
    <t>5080060480</t>
  </si>
  <si>
    <t>50.8.00.60480</t>
  </si>
  <si>
    <t>50 8 00 60480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</si>
  <si>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</si>
  <si>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5080060450</t>
  </si>
  <si>
    <t>50.8.00.60450</t>
  </si>
  <si>
    <t>50 8 00 60450</t>
  </si>
  <si>
    <t>Расходы на ремонт жилых помещений, находящихся в муниципальной собственности, в том числе временно незаселенных</t>
  </si>
  <si>
    <t>5080060290</t>
  </si>
  <si>
    <t>50.8.00.60290</t>
  </si>
  <si>
    <t>50 8 00 60290</t>
  </si>
  <si>
    <t>Расходы на содержание и техническое обслуживание особо опасного объекта</t>
  </si>
  <si>
    <t>5080060110</t>
  </si>
  <si>
    <t>50.8.00.60110</t>
  </si>
  <si>
    <t>50 8 00 60110</t>
  </si>
  <si>
    <t>Обеспечение деятельности подведомственного учреждения жилищной сферы</t>
  </si>
  <si>
    <t>50 8 00 00000</t>
  </si>
  <si>
    <t>Ведомственная целевая программа Управления строительства Администрации городского округа город Рыбинск</t>
  </si>
  <si>
    <t>5070060840</t>
  </si>
  <si>
    <t>5070000000</t>
  </si>
  <si>
    <t>50.7.00.60840</t>
  </si>
  <si>
    <t>50 7 00 60840</t>
  </si>
  <si>
    <t>Расходы по подпрограмме МКУ "Информационно-технический центр"</t>
  </si>
  <si>
    <t>5070060640</t>
  </si>
  <si>
    <t>50.7.00.60640</t>
  </si>
  <si>
    <t>50 7 00 60640</t>
  </si>
  <si>
    <t>Расходы по подпрограмме "Развитие муниципальной информационной системы"</t>
  </si>
  <si>
    <t>50 7 00 00000</t>
  </si>
  <si>
    <t>Ведомственная целевая программа "Повышение эффективности деятельности органов местного самоуправления"</t>
  </si>
  <si>
    <t>5060075870</t>
  </si>
  <si>
    <t>5060000000</t>
  </si>
  <si>
    <t>50.6.00.75870</t>
  </si>
  <si>
    <t>50 6 00 75870</t>
  </si>
  <si>
    <t>Расходы на приобретение специализированной техники</t>
  </si>
  <si>
    <t>5060075350</t>
  </si>
  <si>
    <t>50.6.00.75350</t>
  </si>
  <si>
    <t>50 6 00 75350</t>
  </si>
  <si>
    <t>Расходы на реализацию мероприятий инициативного бюджетирования на территории Ярославской области ( поддержка местных инициатив) за счёт средств областного бюджета</t>
  </si>
  <si>
    <t>5060074420</t>
  </si>
  <si>
    <t>50.6.00.74420</t>
  </si>
  <si>
    <t>50 6 00 74420</t>
  </si>
  <si>
    <t>Расходы  на  отлов и содержание безнадзорных животных за счет средств областного бюджета</t>
  </si>
  <si>
    <t>5060073380</t>
  </si>
  <si>
    <t>50.6.00.73380</t>
  </si>
  <si>
    <t>50 6 00 73380</t>
  </si>
  <si>
    <t>Расходы на организацию и содержание скотомогильников (биотермических ям) за счет средств областного бюджета</t>
  </si>
  <si>
    <t>5060065350</t>
  </si>
  <si>
    <t>50.6.00.65350</t>
  </si>
  <si>
    <t>50 6 00 65350</t>
  </si>
  <si>
    <t>Расходы на реализацию мероприятий инициативного бюджетирования</t>
  </si>
  <si>
    <t>5060060860</t>
  </si>
  <si>
    <t>50.6.00.60860</t>
  </si>
  <si>
    <t>50 6 00 60860</t>
  </si>
  <si>
    <t>5060060590</t>
  </si>
  <si>
    <t>50.6.00.60590</t>
  </si>
  <si>
    <t>50 6 00 60590</t>
  </si>
  <si>
    <t>Прочие мероприятия по благоустройству  территории города</t>
  </si>
  <si>
    <t>5060060580</t>
  </si>
  <si>
    <t>50.6.00.60580</t>
  </si>
  <si>
    <t>50 6 00 60580</t>
  </si>
  <si>
    <t>Расходы на организацию и содержание мест захоронений</t>
  </si>
  <si>
    <t>5060060570</t>
  </si>
  <si>
    <t>50.6.00.60570</t>
  </si>
  <si>
    <t>50 6 00 60570</t>
  </si>
  <si>
    <t>Расходы на озеленение территории города</t>
  </si>
  <si>
    <t>5060060560</t>
  </si>
  <si>
    <t>50.6.00.60560</t>
  </si>
  <si>
    <t>50 6 00 60560</t>
  </si>
  <si>
    <t>Расходы на уличное освещение территории города</t>
  </si>
  <si>
    <t>5060060490</t>
  </si>
  <si>
    <t>50.6.00.60490</t>
  </si>
  <si>
    <t>50 6 00 60490</t>
  </si>
  <si>
    <t>Мероприятия по охране окружающей среды</t>
  </si>
  <si>
    <t>5060060470</t>
  </si>
  <si>
    <t>50.6.00.60470</t>
  </si>
  <si>
    <t>50 6 00 60470</t>
  </si>
  <si>
    <t>Расходы на капитальный ремонт многоквартирных домов</t>
  </si>
  <si>
    <t>5060060220</t>
  </si>
  <si>
    <t>50.6.00.60220</t>
  </si>
  <si>
    <t>50 6 00 60220</t>
  </si>
  <si>
    <t>Обеспечение деятельности учреждения, осуществляющего организацию и содержание мест захоронений</t>
  </si>
  <si>
    <t>5060060130</t>
  </si>
  <si>
    <t>50.6.00.60130</t>
  </si>
  <si>
    <t>50 6 00 60130</t>
  </si>
  <si>
    <t>Субсидии транспортным организациям на возмещение недополученных доходов  в связи с оказанием услуг по перевозке отдельных категорий граждан по льготному проездному билету</t>
  </si>
  <si>
    <t>5060060120</t>
  </si>
  <si>
    <t>50.6.00.60120</t>
  </si>
  <si>
    <t>50 6 00 60120</t>
  </si>
  <si>
    <t>Обеспечение деятельности учреждений сферы благоустройства</t>
  </si>
  <si>
    <t>50 6 00 00000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</si>
  <si>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</si>
  <si>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5050060860</t>
  </si>
  <si>
    <t>5050000000</t>
  </si>
  <si>
    <t>50.5.00.60860</t>
  </si>
  <si>
    <t>50 5 00 60860</t>
  </si>
  <si>
    <t>5050060810</t>
  </si>
  <si>
    <t>50.5.00.60810</t>
  </si>
  <si>
    <t>50 5 00 60810</t>
  </si>
  <si>
    <t xml:space="preserve">Мероприятия по землеустройству и землепользованию </t>
  </si>
  <si>
    <t>5050060800</t>
  </si>
  <si>
    <t>50.5.00.60800</t>
  </si>
  <si>
    <t>50 5 00 60800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</si>
  <si>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</si>
  <si>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5050060480</t>
  </si>
  <si>
    <t>50.5.00.60480</t>
  </si>
  <si>
    <t>50 5 00 60480</t>
  </si>
  <si>
    <t>50 5 00 00000</t>
  </si>
  <si>
    <t>Ведомственная целевая программа "Создание условий для эффективного использования муниципального имущества"</t>
  </si>
  <si>
    <t>5040071450</t>
  </si>
  <si>
    <t>5040000000</t>
  </si>
  <si>
    <t>50.4.00.71450</t>
  </si>
  <si>
    <t>50 4 00 71450</t>
  </si>
  <si>
    <t>Обеспечение безопасности граждан на водных объектах за счет средств областного бюджета</t>
  </si>
  <si>
    <t>5040061450</t>
  </si>
  <si>
    <t>50.4.00.61450</t>
  </si>
  <si>
    <t>50 4 00 61450</t>
  </si>
  <si>
    <t>Реализация мероприятий по обеспечению безопасности гражан на водных объектах</t>
  </si>
  <si>
    <t>5040060050</t>
  </si>
  <si>
    <t>50.4.00.60050</t>
  </si>
  <si>
    <t>50 4 00 60050</t>
  </si>
  <si>
    <t>Обеспечение деятельности других подведомственных учреждений</t>
  </si>
  <si>
    <t>50 4 00 00000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</si>
  <si>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</si>
  <si>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5030060720</t>
  </si>
  <si>
    <t>5030000000</t>
  </si>
  <si>
    <t>50.3.00.60720</t>
  </si>
  <si>
    <t>50 3 00 60720</t>
  </si>
  <si>
    <t>Мероприятия по обеспечению бесперебойного функционирования муниципальных информационных систем</t>
  </si>
  <si>
    <t>50 3 00 00000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</si>
  <si>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</si>
  <si>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Обслуживание государственного (муниципального) долга</t>
  </si>
  <si>
    <t>5020060710</t>
  </si>
  <si>
    <t>5020000000</t>
  </si>
  <si>
    <t>50.2.00.60710</t>
  </si>
  <si>
    <t>50 2 00 60710</t>
  </si>
  <si>
    <t>Процентные платежи по муниципальному долгу</t>
  </si>
  <si>
    <t>50 2 00 00000</t>
  </si>
  <si>
    <t>Ведомственная целевая программа "Управление муниципальным долгом городского округа город Рыбинск"</t>
  </si>
  <si>
    <t>501P155730</t>
  </si>
  <si>
    <t>5010000000</t>
  </si>
  <si>
    <t>50.1.P1.55730</t>
  </si>
  <si>
    <t>50 1 P1 55730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</si>
  <si>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(усыновлением)первого ребенка</t>
  </si>
  <si>
    <t>501P150840</t>
  </si>
  <si>
    <t>50.1.P1.50840</t>
  </si>
  <si>
    <t>50 1 P1 50840</t>
  </si>
  <si>
    <t>Осуществление ежемесячной денежной выплаты, назначаемой  при рождении третьего ребенка или последующих детей до достижения ребенком возраста трех лет</t>
  </si>
  <si>
    <t>50100R4620</t>
  </si>
  <si>
    <t>50.1.00.R4620</t>
  </si>
  <si>
    <t>50 1 00 R4620</t>
  </si>
  <si>
    <t>Компенсация отдельным категориям граждан оплаты взноса на капитальный ремонт общего имущества в многоквартирном доме</t>
  </si>
  <si>
    <t>5010075490</t>
  </si>
  <si>
    <t>50.1.00.75490</t>
  </si>
  <si>
    <t>50 1 00 75490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</si>
  <si>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</si>
  <si>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5010075480</t>
  </si>
  <si>
    <t>50.1.00.75480</t>
  </si>
  <si>
    <t>50 1 00 75480</t>
  </si>
  <si>
    <t>Ежемесячная денежная выплата,назначаемая при рождении третьего ребенка или последующих детей до достижения ребенком возраста трех лет,в части расходов по доставке выплат получателям</t>
  </si>
  <si>
    <t>5010073040</t>
  </si>
  <si>
    <t>50.1.00.73040</t>
  </si>
  <si>
    <t>50 1 00 73040</t>
  </si>
  <si>
    <t xml:space="preserve"> Ежемесячное  пособие на ребенка за счет средств областного бюджета</t>
  </si>
  <si>
    <t>5010070890</t>
  </si>
  <si>
    <t>50.1.00.70890</t>
  </si>
  <si>
    <t>50 1 00 70890</t>
  </si>
  <si>
    <t>Оказание социальной помощи отдельным категориям граждан за счет средств областного бюджета</t>
  </si>
  <si>
    <t>5010070880</t>
  </si>
  <si>
    <t>50.1.00.70880</t>
  </si>
  <si>
    <t>50 1 00 70880</t>
  </si>
  <si>
    <t>Содержание специализированных учреждений в сфере социальной защиты населения</t>
  </si>
  <si>
    <t>5010070860</t>
  </si>
  <si>
    <t>50.1.00.70860</t>
  </si>
  <si>
    <t>50 1 00 70860</t>
  </si>
  <si>
    <t>Денежные выплаты за счет средств областного бюджета</t>
  </si>
  <si>
    <t>5010070850</t>
  </si>
  <si>
    <t>50.1.00.70850</t>
  </si>
  <si>
    <t>50 1 00 70850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</si>
  <si>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</si>
  <si>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5010070840</t>
  </si>
  <si>
    <t>50.1.00.70840</t>
  </si>
  <si>
    <t>50 1 00 70840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</si>
  <si>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</si>
  <si>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5010070750</t>
  </si>
  <si>
    <t>50.1.00.70750</t>
  </si>
  <si>
    <t>50 1 00 70750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</si>
  <si>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</si>
  <si>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5010070740</t>
  </si>
  <si>
    <t>50.1.00.70740</t>
  </si>
  <si>
    <t>50 1 00 70740</t>
  </si>
  <si>
    <t>Предоставление гражданам субсидий на оплату жилого помещения и коммунальных услуг за счет средств областного бюджета</t>
  </si>
  <si>
    <t>5010060100</t>
  </si>
  <si>
    <t>50.1.00.60100</t>
  </si>
  <si>
    <t>50 1 00 60100</t>
  </si>
  <si>
    <t>Реализация мероприятий по социальной поддержке отдельных категорий жителей города</t>
  </si>
  <si>
    <t>5010053850</t>
  </si>
  <si>
    <t>50.1.00.53850</t>
  </si>
  <si>
    <t>50 1 00 53850</t>
  </si>
  <si>
    <t>Выплата единовременного  пособия при рождении ребенка  лицам,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</si>
  <si>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5010053810</t>
  </si>
  <si>
    <t>50.1.00.53810</t>
  </si>
  <si>
    <t>50 1 00 53810</t>
  </si>
  <si>
    <t>Выплата ежемесячного пособия по уходу за ребенком до достижения им возраста полутора лет  лицам, не подлежащим обязательному социальному страхованию на случай временной нетрудоспособности и в связи с материнством , а также  уволенным в связи с ликвидацией организаций(прекращением деятельности,полномочий физическими лицами) за счет средств федерального бюджета</t>
  </si>
  <si>
    <t>5010052700</t>
  </si>
  <si>
    <t>50.1.00.52700</t>
  </si>
  <si>
    <t>50 1 00 52700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</si>
  <si>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</si>
  <si>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5010052500</t>
  </si>
  <si>
    <t>50.1.00.52500</t>
  </si>
  <si>
    <t>50 1 00 52500</t>
  </si>
  <si>
    <t>Оплата жилищно-коммунальных услуг  отдельным категориям граждан за счет средств федерального бюджета</t>
  </si>
  <si>
    <t>5010052200</t>
  </si>
  <si>
    <t>50.1.00.52200</t>
  </si>
  <si>
    <t>50 1 00 52200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</si>
  <si>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</si>
  <si>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5010051370</t>
  </si>
  <si>
    <t>50.1.00.51370</t>
  </si>
  <si>
    <t>50 1 00 51370</t>
  </si>
  <si>
    <t>Социальная поддержка граждан,подвергшихся воздействию радиации,за счет средств федерального бюджета</t>
  </si>
  <si>
    <t>50 1 00 00000</t>
  </si>
  <si>
    <t>Ведомственная целевая программа "Социальная поддержка населения городского округа город Рыбинск"</t>
  </si>
  <si>
    <t>50 0 00 00000</t>
  </si>
  <si>
    <t>Ведомственные целевые программы и непрограммные расходы бюджета</t>
  </si>
  <si>
    <t>3010060700</t>
  </si>
  <si>
    <t>3010000000</t>
  </si>
  <si>
    <t>3000000000</t>
  </si>
  <si>
    <t>30.1.00.60700</t>
  </si>
  <si>
    <t>30 1 00 60700</t>
  </si>
  <si>
    <t>Мероприятия по повышению энергоэффективности и энергосбережению жилищного фонда</t>
  </si>
  <si>
    <t>30 1 00 00000</t>
  </si>
  <si>
    <t>Общепрограммные расходы муниципальной программы «Энергоэффективность в городском округе город Рыбинск»</t>
  </si>
  <si>
    <t>30 0 00 00000</t>
  </si>
  <si>
    <t>Муниципальная программа "Энергоэффективность в городском округе город Рыбинск"</t>
  </si>
  <si>
    <t>2540074880</t>
  </si>
  <si>
    <t>2540000000</t>
  </si>
  <si>
    <t>2500000000</t>
  </si>
  <si>
    <t>25.4.00.74880</t>
  </si>
  <si>
    <t>25 4 00 74880</t>
  </si>
  <si>
    <t>Расходы на реализацию мероприятий  по патриотическому воспитанию граждан за счет средств областного бюджета</t>
  </si>
  <si>
    <t>2540064880</t>
  </si>
  <si>
    <t>25.4.00.64880</t>
  </si>
  <si>
    <t>25 4 00 64880</t>
  </si>
  <si>
    <t>Расходы на реализацию мероприятий  по патриотическому воспитанию граждан</t>
  </si>
  <si>
    <t>25 4 00 00000</t>
  </si>
  <si>
    <t xml:space="preserve">Подпрограмма "Патриотическое воспитание и допризывная подготовка граждан городского округа город Рыбинск" </t>
  </si>
  <si>
    <t>2530076150</t>
  </si>
  <si>
    <t>2530000000</t>
  </si>
  <si>
    <t>25.3.00.76150</t>
  </si>
  <si>
    <t>25 3 00 76150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</si>
  <si>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</si>
  <si>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2530075160</t>
  </si>
  <si>
    <t>25.3.00.75160</t>
  </si>
  <si>
    <t>25 3 00 75160</t>
  </si>
  <si>
    <t>Частичная  оплата стоимости путевки в организации отдыха детей и их оздоровления</t>
  </si>
  <si>
    <t>2530074390</t>
  </si>
  <si>
    <t>25.3.00.74390</t>
  </si>
  <si>
    <t>25 3 00 74390</t>
  </si>
  <si>
    <t>Компенсация части  расходов на приобретение путевки в организации отдыха детей и их оздоровления</t>
  </si>
  <si>
    <t>2530071060</t>
  </si>
  <si>
    <t>25.3.00.71060</t>
  </si>
  <si>
    <t>25 3 00 71060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</si>
  <si>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</si>
  <si>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2530071020</t>
  </si>
  <si>
    <t>25.3.00.71020</t>
  </si>
  <si>
    <t>25 3 00 71020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</si>
  <si>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</si>
  <si>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2530071000</t>
  </si>
  <si>
    <t>25.3.00.71000</t>
  </si>
  <si>
    <t>25 3 00 71000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</si>
  <si>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</si>
  <si>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2530066150</t>
  </si>
  <si>
    <t>25.3.00.66150</t>
  </si>
  <si>
    <t>25 3 00 66150</t>
  </si>
  <si>
    <t>Расходы на обеспечение трудоустройства несовершеннолетних граждан на временные рабочие места</t>
  </si>
  <si>
    <t>2530061020</t>
  </si>
  <si>
    <t>25.3.00.61020</t>
  </si>
  <si>
    <t>25 3 00 61020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</si>
  <si>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</si>
  <si>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2530061000</t>
  </si>
  <si>
    <t>25.3.00.61000</t>
  </si>
  <si>
    <t>25 3 00 61000</t>
  </si>
  <si>
    <t>Расходы на оплату стоимости набора продуктов питания в лагерях с дневной формой пребывания детей</t>
  </si>
  <si>
    <t>2530060420</t>
  </si>
  <si>
    <t>25.3.00.60420</t>
  </si>
  <si>
    <t>25 3 00 60420</t>
  </si>
  <si>
    <t>Реализация мероприятий подпрограммы "Отдых, оздоровление и занятость детей  и молодежи городского округа  город Рыбинск"</t>
  </si>
  <si>
    <t>25 3 00 00000</t>
  </si>
  <si>
    <t>Подпрограмма "Отдых, оздоровление и занятость детей и молодежи городского округа город Рыбинск"</t>
  </si>
  <si>
    <t>2520070650</t>
  </si>
  <si>
    <t>2520000000</t>
  </si>
  <si>
    <t>25.2.00.70650</t>
  </si>
  <si>
    <t>25 2 00 70650</t>
  </si>
  <si>
    <t>Расходы на осуществление деятельности  в сфере молодежной политики социальными учреждениями молодежи за счет средств областного бюджета</t>
  </si>
  <si>
    <t>2520060650</t>
  </si>
  <si>
    <t>25.2.00.60650</t>
  </si>
  <si>
    <t>25 2 00 60650</t>
  </si>
  <si>
    <t>Расходы на осуществление деятельности  в сфере молодежной политики социальными учреждениями молодежи</t>
  </si>
  <si>
    <t>2520060410</t>
  </si>
  <si>
    <t>25.2.00.60410</t>
  </si>
  <si>
    <t>25 2 00 60410</t>
  </si>
  <si>
    <t>Реализация мероприятий подпрограммы «Обеспечение условий для развития социальной активности молодежи  городского округа город Рыбинск»</t>
  </si>
  <si>
    <t>25 2 00 00000</t>
  </si>
  <si>
    <t>Подпрограмма «Обеспечение условий для развития социальной активности молодежи  городского округа город Рыбинск»</t>
  </si>
  <si>
    <t>2510060390</t>
  </si>
  <si>
    <t>2510000000</t>
  </si>
  <si>
    <t>25.1.00.60390</t>
  </si>
  <si>
    <t>25 1 00 60390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</si>
  <si>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</si>
  <si>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2510060050</t>
  </si>
  <si>
    <t>25.1.00.60050</t>
  </si>
  <si>
    <t>25 1 00 60050</t>
  </si>
  <si>
    <t>25 1 00 00000</t>
  </si>
  <si>
    <t>Ведомственная целевая Программа функционирования отрасли "Молодежная политика"</t>
  </si>
  <si>
    <t>25 0 00 00000</t>
  </si>
  <si>
    <t>Муниципальная программа "Реализация молодежной политики в городском округе город Рыбинск"</t>
  </si>
  <si>
    <t>2420060680</t>
  </si>
  <si>
    <t>2420000000</t>
  </si>
  <si>
    <t>2400000000</t>
  </si>
  <si>
    <t>24.2.00.60680</t>
  </si>
  <si>
    <t>24 2 00 60680</t>
  </si>
  <si>
    <t>Мероприятия по повышению безопасности дорожного движения</t>
  </si>
  <si>
    <t>24 2 00 00000</t>
  </si>
  <si>
    <t>Подпрограмма "Повышение безопасности дорожного движения в городском округе город Рыбинск"</t>
  </si>
  <si>
    <t>2410072470</t>
  </si>
  <si>
    <t>2410000000</t>
  </si>
  <si>
    <t>24.1.00.72470</t>
  </si>
  <si>
    <t>24 1 00 72470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</si>
  <si>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</si>
  <si>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2410072440</t>
  </si>
  <si>
    <t>24.1.00.72440</t>
  </si>
  <si>
    <t>24 1 00 72440</t>
  </si>
  <si>
    <t>Финансирование дорожного хозяйства за счет средств областного бюджета</t>
  </si>
  <si>
    <t>2410062470</t>
  </si>
  <si>
    <t>24.1.00.62470</t>
  </si>
  <si>
    <t>24 1 00 62470</t>
  </si>
  <si>
    <t>Бюджетные инвестиции в объекты капитального строительства и реконструкцию дорожного хозяйства муниципальной собственности</t>
  </si>
  <si>
    <t>2410062440</t>
  </si>
  <si>
    <t>24.1.00.62440</t>
  </si>
  <si>
    <t>24 1 00 62440</t>
  </si>
  <si>
    <t>Расходы на финансирование дорожного хозяйства</t>
  </si>
  <si>
    <t>2410060670</t>
  </si>
  <si>
    <t>24.1.00.60670</t>
  </si>
  <si>
    <t>24 1 00 60670</t>
  </si>
  <si>
    <t xml:space="preserve">Капитальный ремонт, ремонт и содержание автомобильных дорог </t>
  </si>
  <si>
    <t>2410060660</t>
  </si>
  <si>
    <t>24.1.00.60660</t>
  </si>
  <si>
    <t>24 1 00 60660</t>
  </si>
  <si>
    <t xml:space="preserve">Строительство и реконструкция автомобильных дорог </t>
  </si>
  <si>
    <t>2410053900</t>
  </si>
  <si>
    <t>24.1.00.53900</t>
  </si>
  <si>
    <t>24 1 00 53900</t>
  </si>
  <si>
    <t>Расходы на приведение в нормативное состояние автомобильных дорог общего пользования местного значения</t>
  </si>
  <si>
    <t>24 1 00 00000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</si>
  <si>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</si>
  <si>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24 0 00 00000</t>
  </si>
  <si>
    <t>Муниципальная  программа  «Развитие дорожного хозяйства городского округа город Рыбинск»</t>
  </si>
  <si>
    <t>171F255550</t>
  </si>
  <si>
    <t>1710000000</t>
  </si>
  <si>
    <t>1700000000</t>
  </si>
  <si>
    <t>17.1.F2.55550</t>
  </si>
  <si>
    <t>17 1 F2 55550</t>
  </si>
  <si>
    <t>Расходы на формирование современной городской среды</t>
  </si>
  <si>
    <t>1710060270</t>
  </si>
  <si>
    <t>17.1.00.60270</t>
  </si>
  <si>
    <t>17 1 00 60270</t>
  </si>
  <si>
    <t>Ремонт и благоустройство дворовых территорий</t>
  </si>
  <si>
    <t>17 1 00 00000</t>
  </si>
  <si>
    <t>Общепрограммные расходы муниципальной программы «Формирование современной городской среды на территории городского округа город Рыбинск»</t>
  </si>
  <si>
    <t>17 0 00 00000</t>
  </si>
  <si>
    <t>Муниципальная программа «Формирование современной городской среды на территории городского округа город Рыбинск»</t>
  </si>
  <si>
    <t>1510060550</t>
  </si>
  <si>
    <t>1510000000</t>
  </si>
  <si>
    <t>1500000000</t>
  </si>
  <si>
    <t>15.1.00.60550</t>
  </si>
  <si>
    <t>15 1 00 60550</t>
  </si>
  <si>
    <t>Расходы на содействие развитию малого и среднего предпринимательства</t>
  </si>
  <si>
    <t>15 1 00 00000</t>
  </si>
  <si>
    <t>Общепрограммные расходы муниципальной программы «Содействие развитию малого и среднего предпринимательства в городском округе город Рыбинск»</t>
  </si>
  <si>
    <t>15 0 00 00000</t>
  </si>
  <si>
    <t>Муниципальная программа «Содействие развитию малого и среднего предпринимательства в городском округе город Рыбинск»</t>
  </si>
  <si>
    <t>1410075260</t>
  </si>
  <si>
    <t>1410000000</t>
  </si>
  <si>
    <t>1400000000</t>
  </si>
  <si>
    <t>14.1.00.75260</t>
  </si>
  <si>
    <t>14 1 00 75260</t>
  </si>
  <si>
    <t>Реализация мероприятий по строительству объектов газификации, за счет средств областного бюджета</t>
  </si>
  <si>
    <t>1410060500</t>
  </si>
  <si>
    <t>14.1.00.60500</t>
  </si>
  <si>
    <t>14 1 00 60500</t>
  </si>
  <si>
    <t>Реализация  мероприятий по газификации индивидуального жилищного фонда</t>
  </si>
  <si>
    <t>14 1 00 00000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</si>
  <si>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</si>
  <si>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14 0 00 00000</t>
  </si>
  <si>
    <t>Муниципальная программа «Газификация индивидуального жилищного фонда городского округа город Рыбинск»</t>
  </si>
  <si>
    <t>132P550811</t>
  </si>
  <si>
    <t>1320000000</t>
  </si>
  <si>
    <t>1300000000</t>
  </si>
  <si>
    <t>13.2.P5.50811</t>
  </si>
  <si>
    <t>13 2 P5 50811</t>
  </si>
  <si>
    <t>Расходы на государственную поддержку спортивных организаций, осуществляющих подготовку спортивного резерва для сборных команд  Российской Федерации</t>
  </si>
  <si>
    <t>1320075350</t>
  </si>
  <si>
    <t>13.2.00.75350</t>
  </si>
  <si>
    <t>13 2 00 75350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</si>
  <si>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</si>
  <si>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1320065350</t>
  </si>
  <si>
    <t>13.2.00.65350</t>
  </si>
  <si>
    <t>13 2 00 65350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</si>
  <si>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</si>
  <si>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1320060460</t>
  </si>
  <si>
    <t>13.2.00.60460</t>
  </si>
  <si>
    <t>13 2 00 60460</t>
  </si>
  <si>
    <t>Расходы на оказание муниципальных услуг в рамках исполнения муниципального социального заказа</t>
  </si>
  <si>
    <t>1320060430</t>
  </si>
  <si>
    <t>13.2.00.60430</t>
  </si>
  <si>
    <t>13 2 00 60430</t>
  </si>
  <si>
    <t>Реализация мероприятий подпрограммы "Развитие физической культуры и спорта в городском округе город Рыбинск"</t>
  </si>
  <si>
    <t>13 2 00 00000</t>
  </si>
  <si>
    <t>Подпрограмма "Развитие физической культуры и спорта в городском округе город Рыбинск"</t>
  </si>
  <si>
    <t>1310060140</t>
  </si>
  <si>
    <t>1310000000</t>
  </si>
  <si>
    <t>13.1.00.60140</t>
  </si>
  <si>
    <t>13 1 00 60140</t>
  </si>
  <si>
    <t>Обеспечение деятельности учреждений, осуществляющих спортивную подготовку</t>
  </si>
  <si>
    <t>1310060050</t>
  </si>
  <si>
    <t>13.1.00.60050</t>
  </si>
  <si>
    <t>13 1 00 60050</t>
  </si>
  <si>
    <t xml:space="preserve">Обеспечение деятельности других подведомственных учреждений </t>
  </si>
  <si>
    <t>13 1 00 00000</t>
  </si>
  <si>
    <t>Подпрограмма "ВЦП по физической культуре и спорту"</t>
  </si>
  <si>
    <t>13 0 00 00000</t>
  </si>
  <si>
    <t>Муниципальная программа "Развитие физической культуры и спорта в городском округе город Рыбинск "</t>
  </si>
  <si>
    <t>12100L016F</t>
  </si>
  <si>
    <t>1210000000</t>
  </si>
  <si>
    <t>1200000000</t>
  </si>
  <si>
    <t>12.1.00.L016F</t>
  </si>
  <si>
    <t>12 1 00 L016F</t>
  </si>
  <si>
    <t>Реализация мероприятий по строительству и реконструкции объектов берегоукрепления за счет средств резервного фонда Правительства Российской Федерации</t>
  </si>
  <si>
    <t>12100L0160</t>
  </si>
  <si>
    <t>12.1.00.L0160</t>
  </si>
  <si>
    <t>12 1 00 L0160</t>
  </si>
  <si>
    <t>Расходы на реализацию мероприятий по строительству и реконструкции объектов берегоукрепления</t>
  </si>
  <si>
    <t>1210060380</t>
  </si>
  <si>
    <t>12.1.00.60380</t>
  </si>
  <si>
    <t>12 1 00 60380</t>
  </si>
  <si>
    <t>Обеспечение мероприятий по капитальному ремонту гидротехнических сооружений</t>
  </si>
  <si>
    <t>1210060370</t>
  </si>
  <si>
    <t>12.1.00.60370</t>
  </si>
  <si>
    <t>12 1 00 60370</t>
  </si>
  <si>
    <t>Реализация мероприятий по развитию водохозяйственного комплекса</t>
  </si>
  <si>
    <t>1210060330</t>
  </si>
  <si>
    <t>12.1.00.60330</t>
  </si>
  <si>
    <t>12 1 00 60330</t>
  </si>
  <si>
    <t>Расходы на реализацию мероприятий, направленных на повышение эксплуатационной надежности гидротехнических сооружений</t>
  </si>
  <si>
    <t>12 1 00 00000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</si>
  <si>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</si>
  <si>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12 0 00 00000</t>
  </si>
  <si>
    <t>Муниципальная программа "Развитие водохозяйственного комплекса городского округа город Рыбинск"</t>
  </si>
  <si>
    <t>112A155191</t>
  </si>
  <si>
    <t>1120000000</t>
  </si>
  <si>
    <t>1100000000</t>
  </si>
  <si>
    <t>11.2.A1.55191</t>
  </si>
  <si>
    <t>11 2 A1 55191</t>
  </si>
  <si>
    <t>Расходы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</si>
  <si>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11200L5191</t>
  </si>
  <si>
    <t>11.2.00.L5191</t>
  </si>
  <si>
    <t>11 2 00 L5191</t>
  </si>
  <si>
    <t>Расходы на комплектование книжных фондов муниципальных библиотек</t>
  </si>
  <si>
    <t>1120060340</t>
  </si>
  <si>
    <t>11.2.00.60340</t>
  </si>
  <si>
    <t>11 2 00 60340</t>
  </si>
  <si>
    <t>Реализация мероприятий подпрограммы "Сохранение и развитие культуры  городского округа город Рыбинск"</t>
  </si>
  <si>
    <t>11 2 00 00000</t>
  </si>
  <si>
    <t>Подпрограмма "Сохранение и развитие культуры городского округа город Рыбинск"</t>
  </si>
  <si>
    <t>11100L4660</t>
  </si>
  <si>
    <t>1110000000</t>
  </si>
  <si>
    <t>11.1.00.L4660</t>
  </si>
  <si>
    <t>11 1 00 L4660</t>
  </si>
  <si>
    <t>Расходы на поддержку творческой деятельности и укрепление материально-технической базы муниципальных театров</t>
  </si>
  <si>
    <t>1110075900</t>
  </si>
  <si>
    <t>11.1.00.75900</t>
  </si>
  <si>
    <t>11 1 00 75900</t>
  </si>
  <si>
    <t>Расходы на повышение оплаты труда работников муниципальных учреждений культуры</t>
  </si>
  <si>
    <t>1110075350</t>
  </si>
  <si>
    <t>11.1.00.75350</t>
  </si>
  <si>
    <t>11 1 00 75350</t>
  </si>
  <si>
    <t>1110065350</t>
  </si>
  <si>
    <t>11.1.00.65350</t>
  </si>
  <si>
    <t>11 1 00 65350</t>
  </si>
  <si>
    <t>Расходы на софинансирование мероприятий инициативного  бюджетирования на территории Ярославской области (поддержка местных инициатив)</t>
  </si>
  <si>
    <t>1110060460</t>
  </si>
  <si>
    <t>11.1.00.60460</t>
  </si>
  <si>
    <t>11 1 00 60460</t>
  </si>
  <si>
    <t>1110060320</t>
  </si>
  <si>
    <t>11.1.00.60320</t>
  </si>
  <si>
    <t>11 1 00 60320</t>
  </si>
  <si>
    <t>Обеспечение деятельности учреждений исполнительского искусства</t>
  </si>
  <si>
    <t>1110060310</t>
  </si>
  <si>
    <t>11.1.00.60310</t>
  </si>
  <si>
    <t>11 1 00 60310</t>
  </si>
  <si>
    <t>Обеспечение деятельности библиотек</t>
  </si>
  <si>
    <t>1110060300</t>
  </si>
  <si>
    <t>11.1.00.60300</t>
  </si>
  <si>
    <t>11 1 00 60300</t>
  </si>
  <si>
    <t>Обеспечение деятельности культурно-досуговых учреждений</t>
  </si>
  <si>
    <t>1110060050</t>
  </si>
  <si>
    <t>11.1.00.60050</t>
  </si>
  <si>
    <t>11 1 00 60050</t>
  </si>
  <si>
    <t>1110060040</t>
  </si>
  <si>
    <t>11.1.00.60040</t>
  </si>
  <si>
    <t>11 1 00 60040</t>
  </si>
  <si>
    <t>Обеспечение деятельности  подведомственных учреждений дополнительного образования</t>
  </si>
  <si>
    <t>11 1 00 00000</t>
  </si>
  <si>
    <t>Подпрограмма "Ведомственная целевая программа отрасли "Культура и туризм"</t>
  </si>
  <si>
    <t>11 0 00 00000</t>
  </si>
  <si>
    <t>Муниципальная программа "Развитие культуры и туризма  
 в городском округе город Рыбинск "</t>
  </si>
  <si>
    <t>1010076420</t>
  </si>
  <si>
    <t>1010000000</t>
  </si>
  <si>
    <t>1000000000</t>
  </si>
  <si>
    <t>10.1.00.76420</t>
  </si>
  <si>
    <t>10 1 00 76420</t>
  </si>
  <si>
    <t>Расходы на благоустройство, реставрацию и реконструкцию воинских захоронений и военно-мемориальных объектов за счет средств областного бюджета</t>
  </si>
  <si>
    <t>1010066420</t>
  </si>
  <si>
    <t>10.1.00.66420</t>
  </si>
  <si>
    <t>10 1 00 66420</t>
  </si>
  <si>
    <t xml:space="preserve">Расходы на реализацию мероприятий по благоустройству военно-мемориальных объектов </t>
  </si>
  <si>
    <t>10 1 00 00000</t>
  </si>
  <si>
    <t>Общепрограммные расходы муниципальной программы «Увековечение памяти погибших при защите Отечества»</t>
  </si>
  <si>
    <t>10 0 00 00000</t>
  </si>
  <si>
    <t>Муниципальная программа «Увековечение памяти погибших при защите Отечества»</t>
  </si>
  <si>
    <t>0810060280</t>
  </si>
  <si>
    <t>0810000000</t>
  </si>
  <si>
    <t>0800000000</t>
  </si>
  <si>
    <t>08.1.00.60280</t>
  </si>
  <si>
    <t>08 1 00 60280</t>
  </si>
  <si>
    <t>Реализация мероприятий по обеспечению общественного порядка и противодействие терроризму на территории города Рыбинска</t>
  </si>
  <si>
    <t>08 1 00 00000</t>
  </si>
  <si>
    <t>Общепрограммные расходы муниципальной программы «Обеспечение общественного порядка и противодействие терроризму на территории городского округа город Рыбинск»</t>
  </si>
  <si>
    <t>08 0 00 00000</t>
  </si>
  <si>
    <t>Муниципальная программа "Обеспечение общественного порядка и противодействие терроризму на территории городского округа город Рыбинск"</t>
  </si>
  <si>
    <t>0720060910</t>
  </si>
  <si>
    <t>0720000000</t>
  </si>
  <si>
    <t>0700000000</t>
  </si>
  <si>
    <t>07.2.00.60910</t>
  </si>
  <si>
    <t>07 2 00 60910</t>
  </si>
  <si>
    <t>Периодические издания, учрежденные органами местного самоуправления</t>
  </si>
  <si>
    <t>07 2 00 00000</t>
  </si>
  <si>
    <t>Ведомственная целевая программа «Создание условий для информированности населения о деятельности органов местного самоуправления»</t>
  </si>
  <si>
    <t>0710073140</t>
  </si>
  <si>
    <t>0710000000</t>
  </si>
  <si>
    <t>07.1.00.73140</t>
  </si>
  <si>
    <t>07 1 00 73140</t>
  </si>
  <si>
    <t>Реализация мероприятий региональной программы "Государственная поддержка  гражданских инициатив и социально ориентированных некоммерческих организаций  Ярославской области"</t>
  </si>
  <si>
    <t>0710063140</t>
  </si>
  <si>
    <t>07.1.00.63140</t>
  </si>
  <si>
    <t>07 1 00 63140</t>
  </si>
  <si>
    <t>Софинансирование по субсидиям и грантам  общественным объединениям и социально ориентированным некоммерческим организациям</t>
  </si>
  <si>
    <t>0710060620</t>
  </si>
  <si>
    <t>07.1.00.60620</t>
  </si>
  <si>
    <t>07 1 00 60620</t>
  </si>
  <si>
    <t>Поощрение лиц, входящих в структуру органа территориального общественного самоуправления</t>
  </si>
  <si>
    <t>0710060050</t>
  </si>
  <si>
    <t>07.1.00.60050</t>
  </si>
  <si>
    <t>07 1 00 60050</t>
  </si>
  <si>
    <t>07 1 00 00000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</si>
  <si>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</si>
  <si>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07 0 00 00000</t>
  </si>
  <si>
    <t>Муниципальная программа "Гражданское общество и открытая власть"</t>
  </si>
  <si>
    <t>0610060820</t>
  </si>
  <si>
    <t>0610000000</t>
  </si>
  <si>
    <t>0600000000</t>
  </si>
  <si>
    <t>06.1.00.60820</t>
  </si>
  <si>
    <t>06 1 00 60820</t>
  </si>
  <si>
    <t>06 1 00 00000</t>
  </si>
  <si>
    <t>Общепрограммные расходы муниципальной программы «Развитие градостроительной документации городского округа город Рыбинск»</t>
  </si>
  <si>
    <t>06 0 00 00000</t>
  </si>
  <si>
    <t>Муниципальная программа «Развитие градостроительной документации  городского округа город Рыбинск»</t>
  </si>
  <si>
    <t>0550060230</t>
  </si>
  <si>
    <t>0550000000</t>
  </si>
  <si>
    <t>0500000000</t>
  </si>
  <si>
    <t>05.5.00.60230</t>
  </si>
  <si>
    <t>05 5 00 60230</t>
  </si>
  <si>
    <t>Обеспечение мероприятий по переселению граждан из аварийного жилищного фонда, в части оплаты стоимости  дополнительных площадей</t>
  </si>
  <si>
    <t>05 5 00 00000</t>
  </si>
  <si>
    <t>Подпрограмма «Переселение граждан из аварийного жилищного фонда в городском округе город Рыбинск»</t>
  </si>
  <si>
    <t>0540071210</t>
  </si>
  <si>
    <t>0540000000</t>
  </si>
  <si>
    <t>05.4.00.71210</t>
  </si>
  <si>
    <t>05 4 00 71210</t>
  </si>
  <si>
    <t>Исполнено за год</t>
  </si>
  <si>
    <t>% исполнения</t>
  </si>
  <si>
    <t xml:space="preserve">от                         № </t>
  </si>
  <si>
    <t>Исполнение    бюджетных  ассигнований  по  целевым  статьям  (муниципальным  программам и  непрограммным  направлениям  деятельности)  группам  видов  расходов  классификации  расходов бюджетов Российской Федерации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</si>
</sst>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\&gt;\a\a\.\a\.\a\a\.\a\a\a\a\a"/>
    <numFmt numFmtId="166" formatCode="00\.00\.00"/>
    <numFmt numFmtId="167" formatCode="\&gt;\a\a\ \a\ \a\a\ \a\a\a\a\a"/>
    <numFmt numFmtId="168" formatCode="000"/>
    <numFmt numFmtId="169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2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 applyProtection="1">
      <protection hidden="1"/>
    </xf>
    <xf numFmtId="0" fontId="0" fillId="0" borderId="7" xfId="0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169" fontId="10" fillId="0" borderId="6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0" fontId="1" fillId="0" borderId="0" xfId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1"/>
  <sheetViews>
    <sheetView showGridLines="0" tabSelected="1" topLeftCell="G1" workbookViewId="0">
      <selection activeCell="J1" sqref="J1:L1048576"/>
    </sheetView>
  </sheetViews>
  <sheetFormatPr defaultRowHeight="12.75" x14ac:dyDescent="0.2"/>
  <cols>
    <col min="1" max="6" width="0" style="1" hidden="1" customWidth="1"/>
    <col min="7" max="7" width="51.28515625" style="1" customWidth="1"/>
    <col min="8" max="8" width="17.42578125" style="1" customWidth="1"/>
    <col min="9" max="9" width="8.85546875" style="1" customWidth="1"/>
    <col min="10" max="10" width="21.28515625" style="62" customWidth="1"/>
    <col min="11" max="11" width="24.28515625" style="62" customWidth="1"/>
    <col min="12" max="12" width="17.42578125" style="62" customWidth="1"/>
    <col min="13" max="15" width="0" style="1" hidden="1" customWidth="1"/>
    <col min="16" max="16384" width="9.140625" style="1"/>
  </cols>
  <sheetData>
    <row r="1" spans="1:15" ht="12.75" customHeight="1" x14ac:dyDescent="0.3">
      <c r="A1" s="2"/>
      <c r="B1" s="2"/>
      <c r="C1" s="2"/>
      <c r="D1" s="2"/>
      <c r="E1" s="2"/>
      <c r="F1" s="2"/>
      <c r="G1" s="2"/>
      <c r="H1" s="2"/>
      <c r="I1" s="2"/>
      <c r="J1" s="56"/>
      <c r="K1" s="44"/>
      <c r="L1" s="44"/>
      <c r="M1" s="2"/>
      <c r="N1" s="2"/>
      <c r="O1" s="2"/>
    </row>
    <row r="2" spans="1:15" ht="18.75" x14ac:dyDescent="0.25">
      <c r="A2" s="2"/>
      <c r="B2" s="2"/>
      <c r="C2" s="2"/>
      <c r="D2" s="2"/>
      <c r="E2" s="2"/>
      <c r="F2" s="2"/>
      <c r="G2" s="2"/>
      <c r="H2" s="2"/>
      <c r="I2" s="2"/>
      <c r="J2" s="56"/>
      <c r="K2" s="43" t="s">
        <v>159</v>
      </c>
      <c r="L2" s="56"/>
      <c r="M2" s="2"/>
      <c r="N2" s="41"/>
      <c r="O2" s="2"/>
    </row>
    <row r="3" spans="1:15" ht="18.75" x14ac:dyDescent="0.3">
      <c r="A3" s="2"/>
      <c r="B3" s="2"/>
      <c r="C3" s="2"/>
      <c r="D3" s="2"/>
      <c r="E3" s="2"/>
      <c r="F3" s="2"/>
      <c r="G3" s="2"/>
      <c r="H3" s="2"/>
      <c r="I3" s="2"/>
      <c r="J3" s="56"/>
      <c r="K3" s="42" t="s">
        <v>158</v>
      </c>
      <c r="L3" s="56"/>
      <c r="M3" s="2"/>
      <c r="N3" s="41"/>
      <c r="O3" s="2"/>
    </row>
    <row r="4" spans="1:15" ht="18.75" x14ac:dyDescent="0.3">
      <c r="A4" s="2"/>
      <c r="B4" s="2"/>
      <c r="C4" s="2"/>
      <c r="D4" s="2"/>
      <c r="E4" s="2"/>
      <c r="F4" s="2"/>
      <c r="G4" s="2"/>
      <c r="H4" s="2"/>
      <c r="I4" s="2"/>
      <c r="J4" s="56"/>
      <c r="K4" s="42" t="s">
        <v>157</v>
      </c>
      <c r="L4" s="56"/>
      <c r="M4" s="2"/>
      <c r="N4" s="41"/>
      <c r="O4" s="2"/>
    </row>
    <row r="5" spans="1:15" ht="18.75" x14ac:dyDescent="0.3">
      <c r="A5" s="2"/>
      <c r="B5" s="2"/>
      <c r="C5" s="2"/>
      <c r="D5" s="2"/>
      <c r="E5" s="2"/>
      <c r="F5" s="2"/>
      <c r="G5" s="2"/>
      <c r="H5" s="2"/>
      <c r="I5" s="2"/>
      <c r="J5" s="56"/>
      <c r="K5" s="42" t="s">
        <v>861</v>
      </c>
      <c r="L5" s="56"/>
      <c r="M5" s="2"/>
      <c r="N5" s="41"/>
      <c r="O5" s="2"/>
    </row>
    <row r="6" spans="1:15" x14ac:dyDescent="0.2">
      <c r="A6" s="2"/>
      <c r="B6" s="2"/>
      <c r="C6" s="2"/>
      <c r="D6" s="2"/>
      <c r="E6" s="2"/>
      <c r="F6" s="2"/>
      <c r="G6" s="2"/>
      <c r="H6" s="2"/>
      <c r="I6" s="2"/>
      <c r="J6" s="56"/>
      <c r="K6" s="56"/>
      <c r="L6" s="56"/>
      <c r="M6" s="2"/>
      <c r="N6" s="2"/>
      <c r="O6" s="2"/>
    </row>
    <row r="7" spans="1:15" ht="63" customHeight="1" x14ac:dyDescent="0.2">
      <c r="A7" s="3"/>
      <c r="B7" s="40"/>
      <c r="C7" s="40"/>
      <c r="D7" s="40"/>
      <c r="E7" s="40"/>
      <c r="F7" s="40"/>
      <c r="G7" s="52" t="s">
        <v>862</v>
      </c>
      <c r="H7" s="52"/>
      <c r="I7" s="52"/>
      <c r="J7" s="52"/>
      <c r="K7" s="52"/>
      <c r="L7" s="52"/>
      <c r="M7" s="40"/>
      <c r="N7" s="40"/>
      <c r="O7" s="40"/>
    </row>
    <row r="8" spans="1:15" ht="12.75" customHeight="1" x14ac:dyDescent="0.2">
      <c r="A8" s="4"/>
      <c r="B8" s="37"/>
      <c r="C8" s="39"/>
      <c r="D8" s="38"/>
      <c r="E8" s="37"/>
      <c r="F8" s="37"/>
      <c r="G8" s="37"/>
      <c r="H8" s="37"/>
      <c r="I8" s="37"/>
      <c r="J8" s="37"/>
      <c r="K8" s="37"/>
      <c r="L8" s="37"/>
      <c r="M8" s="37"/>
      <c r="N8" s="4"/>
      <c r="O8" s="2"/>
    </row>
    <row r="9" spans="1:15" ht="12.75" customHeight="1" x14ac:dyDescent="0.2">
      <c r="A9" s="36"/>
      <c r="B9" s="47" t="s">
        <v>156</v>
      </c>
      <c r="C9" s="53">
        <v>0</v>
      </c>
      <c r="D9" s="49">
        <v>1</v>
      </c>
      <c r="E9" s="47"/>
      <c r="F9" s="47" t="s">
        <v>155</v>
      </c>
      <c r="G9" s="47" t="s">
        <v>154</v>
      </c>
      <c r="H9" s="47" t="s">
        <v>153</v>
      </c>
      <c r="I9" s="47" t="s">
        <v>152</v>
      </c>
      <c r="J9" s="47" t="s">
        <v>151</v>
      </c>
      <c r="K9" s="55" t="s">
        <v>859</v>
      </c>
      <c r="L9" s="55" t="s">
        <v>860</v>
      </c>
      <c r="M9" s="45" t="s">
        <v>150</v>
      </c>
      <c r="N9" s="35"/>
      <c r="O9" s="2"/>
    </row>
    <row r="10" spans="1:15" ht="23.25" customHeight="1" x14ac:dyDescent="0.2">
      <c r="A10" s="34"/>
      <c r="B10" s="48"/>
      <c r="C10" s="54"/>
      <c r="D10" s="48"/>
      <c r="E10" s="48"/>
      <c r="F10" s="48"/>
      <c r="G10" s="49"/>
      <c r="H10" s="49"/>
      <c r="I10" s="49"/>
      <c r="J10" s="49"/>
      <c r="K10" s="57"/>
      <c r="L10" s="57"/>
      <c r="M10" s="46"/>
      <c r="N10" s="10"/>
      <c r="O10" s="2"/>
    </row>
    <row r="11" spans="1:15" ht="47.25" x14ac:dyDescent="0.25">
      <c r="A11" s="19"/>
      <c r="B11" s="33" t="s">
        <v>37</v>
      </c>
      <c r="C11" s="50"/>
      <c r="D11" s="50"/>
      <c r="E11" s="50"/>
      <c r="F11" s="51"/>
      <c r="G11" s="32" t="s">
        <v>149</v>
      </c>
      <c r="H11" s="31" t="s">
        <v>148</v>
      </c>
      <c r="I11" s="30" t="s">
        <v>160</v>
      </c>
      <c r="J11" s="29">
        <v>2836540029.5100002</v>
      </c>
      <c r="K11" s="58">
        <f>K12+K53+K76</f>
        <v>2765537458.5800004</v>
      </c>
      <c r="L11" s="59">
        <f>K11/J11*100</f>
        <v>97.496859900042892</v>
      </c>
      <c r="M11" s="28"/>
      <c r="N11" s="20"/>
      <c r="O11" s="2"/>
    </row>
    <row r="12" spans="1:15" ht="31.5" x14ac:dyDescent="0.25">
      <c r="A12" s="19"/>
      <c r="B12" s="33" t="s">
        <v>85</v>
      </c>
      <c r="C12" s="50"/>
      <c r="D12" s="50"/>
      <c r="E12" s="50"/>
      <c r="F12" s="51"/>
      <c r="G12" s="32" t="s">
        <v>147</v>
      </c>
      <c r="H12" s="31" t="s">
        <v>146</v>
      </c>
      <c r="I12" s="30" t="s">
        <v>160</v>
      </c>
      <c r="J12" s="29">
        <v>2414796956.9400001</v>
      </c>
      <c r="K12" s="29">
        <f>K13+K15+K17+K19+K21+K23+K28+K30+K32+K34+K37+K41+K43+K45+K49+K51</f>
        <v>2378999041.6800003</v>
      </c>
      <c r="L12" s="59">
        <f t="shared" ref="L12:L75" si="0">K12/J12*100</f>
        <v>98.517560030994801</v>
      </c>
      <c r="M12" s="28"/>
      <c r="N12" s="20"/>
      <c r="O12" s="2"/>
    </row>
    <row r="13" spans="1:15" ht="63" x14ac:dyDescent="0.25">
      <c r="A13" s="19"/>
      <c r="B13" s="33" t="s">
        <v>143</v>
      </c>
      <c r="C13" s="50"/>
      <c r="D13" s="50"/>
      <c r="E13" s="50"/>
      <c r="F13" s="51"/>
      <c r="G13" s="32" t="s">
        <v>145</v>
      </c>
      <c r="H13" s="31" t="s">
        <v>144</v>
      </c>
      <c r="I13" s="30" t="s">
        <v>160</v>
      </c>
      <c r="J13" s="29">
        <v>1445300</v>
      </c>
      <c r="K13" s="29">
        <f>K14</f>
        <v>1307975.48</v>
      </c>
      <c r="L13" s="59">
        <f t="shared" si="0"/>
        <v>90.498545630664921</v>
      </c>
      <c r="M13" s="28"/>
      <c r="N13" s="20"/>
      <c r="O13" s="2"/>
    </row>
    <row r="14" spans="1:15" ht="31.5" x14ac:dyDescent="0.25">
      <c r="A14" s="19"/>
      <c r="B14" s="27" t="s">
        <v>143</v>
      </c>
      <c r="C14" s="23" t="s">
        <v>36</v>
      </c>
      <c r="D14" s="23" t="s">
        <v>84</v>
      </c>
      <c r="E14" s="23" t="s">
        <v>142</v>
      </c>
      <c r="F14" s="26">
        <v>300</v>
      </c>
      <c r="G14" s="25" t="s">
        <v>250</v>
      </c>
      <c r="H14" s="24"/>
      <c r="I14" s="23">
        <v>300</v>
      </c>
      <c r="J14" s="22">
        <v>1445300</v>
      </c>
      <c r="K14" s="22">
        <v>1307975.48</v>
      </c>
      <c r="L14" s="59">
        <f t="shared" si="0"/>
        <v>90.498545630664921</v>
      </c>
      <c r="M14" s="21">
        <v>30206</v>
      </c>
      <c r="N14" s="20"/>
      <c r="O14" s="2"/>
    </row>
    <row r="15" spans="1:15" ht="31.5" x14ac:dyDescent="0.25">
      <c r="A15" s="19"/>
      <c r="B15" s="33" t="s">
        <v>139</v>
      </c>
      <c r="C15" s="50"/>
      <c r="D15" s="50"/>
      <c r="E15" s="50"/>
      <c r="F15" s="51"/>
      <c r="G15" s="32" t="s">
        <v>141</v>
      </c>
      <c r="H15" s="31" t="s">
        <v>140</v>
      </c>
      <c r="I15" s="30" t="s">
        <v>160</v>
      </c>
      <c r="J15" s="29">
        <v>285313640.50999999</v>
      </c>
      <c r="K15" s="29">
        <f>K16</f>
        <v>271103360.31999999</v>
      </c>
      <c r="L15" s="59">
        <f t="shared" si="0"/>
        <v>95.019417871294536</v>
      </c>
      <c r="M15" s="28"/>
      <c r="N15" s="20"/>
      <c r="O15" s="2"/>
    </row>
    <row r="16" spans="1:15" ht="47.25" x14ac:dyDescent="0.25">
      <c r="A16" s="19"/>
      <c r="B16" s="27" t="s">
        <v>139</v>
      </c>
      <c r="C16" s="23" t="s">
        <v>36</v>
      </c>
      <c r="D16" s="23" t="s">
        <v>84</v>
      </c>
      <c r="E16" s="23" t="s">
        <v>138</v>
      </c>
      <c r="F16" s="26">
        <v>600</v>
      </c>
      <c r="G16" s="25" t="s">
        <v>201</v>
      </c>
      <c r="H16" s="24"/>
      <c r="I16" s="23">
        <v>600</v>
      </c>
      <c r="J16" s="22">
        <v>285313640.50999999</v>
      </c>
      <c r="K16" s="22">
        <v>271103360.31999999</v>
      </c>
      <c r="L16" s="59">
        <f t="shared" si="0"/>
        <v>95.019417871294536</v>
      </c>
      <c r="M16" s="21">
        <v>10100</v>
      </c>
      <c r="N16" s="20"/>
      <c r="O16" s="2"/>
    </row>
    <row r="17" spans="1:15" ht="31.5" x14ac:dyDescent="0.25">
      <c r="A17" s="19"/>
      <c r="B17" s="33" t="s">
        <v>135</v>
      </c>
      <c r="C17" s="50"/>
      <c r="D17" s="50"/>
      <c r="E17" s="50"/>
      <c r="F17" s="51"/>
      <c r="G17" s="32" t="s">
        <v>137</v>
      </c>
      <c r="H17" s="31" t="s">
        <v>136</v>
      </c>
      <c r="I17" s="30" t="s">
        <v>160</v>
      </c>
      <c r="J17" s="29">
        <v>154501206.22999999</v>
      </c>
      <c r="K17" s="29">
        <f>K18</f>
        <v>141708697.30000001</v>
      </c>
      <c r="L17" s="59">
        <f t="shared" si="0"/>
        <v>91.720123588578161</v>
      </c>
      <c r="M17" s="28"/>
      <c r="N17" s="20"/>
      <c r="O17" s="2"/>
    </row>
    <row r="18" spans="1:15" ht="47.25" x14ac:dyDescent="0.25">
      <c r="A18" s="19"/>
      <c r="B18" s="27" t="s">
        <v>135</v>
      </c>
      <c r="C18" s="23" t="s">
        <v>36</v>
      </c>
      <c r="D18" s="23" t="s">
        <v>84</v>
      </c>
      <c r="E18" s="23" t="s">
        <v>134</v>
      </c>
      <c r="F18" s="26">
        <v>600</v>
      </c>
      <c r="G18" s="25" t="s">
        <v>201</v>
      </c>
      <c r="H18" s="24"/>
      <c r="I18" s="23">
        <v>600</v>
      </c>
      <c r="J18" s="22">
        <v>154501206.22999999</v>
      </c>
      <c r="K18" s="22">
        <v>141708697.30000001</v>
      </c>
      <c r="L18" s="59">
        <f t="shared" si="0"/>
        <v>91.720123588578161</v>
      </c>
      <c r="M18" s="21">
        <v>10100</v>
      </c>
      <c r="N18" s="20"/>
      <c r="O18" s="2"/>
    </row>
    <row r="19" spans="1:15" ht="31.5" x14ac:dyDescent="0.25">
      <c r="A19" s="19"/>
      <c r="B19" s="33" t="s">
        <v>131</v>
      </c>
      <c r="C19" s="50"/>
      <c r="D19" s="50"/>
      <c r="E19" s="50"/>
      <c r="F19" s="51"/>
      <c r="G19" s="32" t="s">
        <v>133</v>
      </c>
      <c r="H19" s="31" t="s">
        <v>132</v>
      </c>
      <c r="I19" s="30" t="s">
        <v>160</v>
      </c>
      <c r="J19" s="29">
        <v>23705627.5</v>
      </c>
      <c r="K19" s="29">
        <f>K20</f>
        <v>22295672.27</v>
      </c>
      <c r="L19" s="59">
        <f t="shared" si="0"/>
        <v>94.05223409504768</v>
      </c>
      <c r="M19" s="28"/>
      <c r="N19" s="20"/>
      <c r="O19" s="2"/>
    </row>
    <row r="20" spans="1:15" ht="47.25" x14ac:dyDescent="0.25">
      <c r="A20" s="19"/>
      <c r="B20" s="27" t="s">
        <v>131</v>
      </c>
      <c r="C20" s="23" t="s">
        <v>36</v>
      </c>
      <c r="D20" s="23" t="s">
        <v>84</v>
      </c>
      <c r="E20" s="23" t="s">
        <v>130</v>
      </c>
      <c r="F20" s="26">
        <v>600</v>
      </c>
      <c r="G20" s="25" t="s">
        <v>201</v>
      </c>
      <c r="H20" s="24"/>
      <c r="I20" s="23">
        <v>600</v>
      </c>
      <c r="J20" s="22">
        <v>23705627.5</v>
      </c>
      <c r="K20" s="22">
        <v>22295672.27</v>
      </c>
      <c r="L20" s="59">
        <f t="shared" si="0"/>
        <v>94.05223409504768</v>
      </c>
      <c r="M20" s="21">
        <v>10100</v>
      </c>
      <c r="N20" s="20"/>
      <c r="O20" s="2"/>
    </row>
    <row r="21" spans="1:15" ht="31.5" x14ac:dyDescent="0.25">
      <c r="A21" s="19"/>
      <c r="B21" s="33" t="s">
        <v>128</v>
      </c>
      <c r="C21" s="50"/>
      <c r="D21" s="50"/>
      <c r="E21" s="50"/>
      <c r="F21" s="51"/>
      <c r="G21" s="32" t="s">
        <v>781</v>
      </c>
      <c r="H21" s="31" t="s">
        <v>129</v>
      </c>
      <c r="I21" s="30" t="s">
        <v>160</v>
      </c>
      <c r="J21" s="29">
        <v>46765675.240000002</v>
      </c>
      <c r="K21" s="29">
        <f>K22</f>
        <v>45916450.490000002</v>
      </c>
      <c r="L21" s="59">
        <f t="shared" si="0"/>
        <v>98.184085345412413</v>
      </c>
      <c r="M21" s="28"/>
      <c r="N21" s="20"/>
      <c r="O21" s="2"/>
    </row>
    <row r="22" spans="1:15" ht="47.25" x14ac:dyDescent="0.25">
      <c r="A22" s="19"/>
      <c r="B22" s="27" t="s">
        <v>128</v>
      </c>
      <c r="C22" s="23" t="s">
        <v>36</v>
      </c>
      <c r="D22" s="23" t="s">
        <v>84</v>
      </c>
      <c r="E22" s="23" t="s">
        <v>127</v>
      </c>
      <c r="F22" s="26">
        <v>600</v>
      </c>
      <c r="G22" s="25" t="s">
        <v>201</v>
      </c>
      <c r="H22" s="24"/>
      <c r="I22" s="23">
        <v>600</v>
      </c>
      <c r="J22" s="22">
        <v>46765675.240000002</v>
      </c>
      <c r="K22" s="22">
        <v>45916450.490000002</v>
      </c>
      <c r="L22" s="59">
        <f t="shared" si="0"/>
        <v>98.184085345412413</v>
      </c>
      <c r="M22" s="21">
        <v>10100</v>
      </c>
      <c r="N22" s="20"/>
      <c r="O22" s="2"/>
    </row>
    <row r="23" spans="1:15" ht="31.5" x14ac:dyDescent="0.25">
      <c r="A23" s="19"/>
      <c r="B23" s="33" t="s">
        <v>125</v>
      </c>
      <c r="C23" s="50"/>
      <c r="D23" s="50"/>
      <c r="E23" s="50"/>
      <c r="F23" s="51"/>
      <c r="G23" s="32" t="s">
        <v>697</v>
      </c>
      <c r="H23" s="31" t="s">
        <v>126</v>
      </c>
      <c r="I23" s="30" t="s">
        <v>160</v>
      </c>
      <c r="J23" s="29">
        <v>65137950.049999997</v>
      </c>
      <c r="K23" s="29">
        <f>K24+K25+K26+K27</f>
        <v>64618014.239999995</v>
      </c>
      <c r="L23" s="59">
        <f t="shared" si="0"/>
        <v>99.201792795749782</v>
      </c>
      <c r="M23" s="28"/>
      <c r="N23" s="20"/>
      <c r="O23" s="2"/>
    </row>
    <row r="24" spans="1:15" ht="78.75" x14ac:dyDescent="0.25">
      <c r="A24" s="19"/>
      <c r="B24" s="27" t="s">
        <v>125</v>
      </c>
      <c r="C24" s="23" t="s">
        <v>36</v>
      </c>
      <c r="D24" s="23" t="s">
        <v>84</v>
      </c>
      <c r="E24" s="23" t="s">
        <v>124</v>
      </c>
      <c r="F24" s="26">
        <v>100</v>
      </c>
      <c r="G24" s="25" t="s">
        <v>175</v>
      </c>
      <c r="H24" s="24"/>
      <c r="I24" s="23">
        <v>100</v>
      </c>
      <c r="J24" s="22">
        <v>39057574.030000001</v>
      </c>
      <c r="K24" s="22">
        <v>38921418.299999997</v>
      </c>
      <c r="L24" s="59">
        <f t="shared" si="0"/>
        <v>99.651397370723998</v>
      </c>
      <c r="M24" s="21">
        <v>10100</v>
      </c>
      <c r="N24" s="20"/>
      <c r="O24" s="2"/>
    </row>
    <row r="25" spans="1:15" ht="31.5" x14ac:dyDescent="0.25">
      <c r="A25" s="19"/>
      <c r="B25" s="27" t="s">
        <v>125</v>
      </c>
      <c r="C25" s="23" t="s">
        <v>36</v>
      </c>
      <c r="D25" s="23" t="s">
        <v>84</v>
      </c>
      <c r="E25" s="23" t="s">
        <v>124</v>
      </c>
      <c r="F25" s="26">
        <v>200</v>
      </c>
      <c r="G25" s="25" t="s">
        <v>167</v>
      </c>
      <c r="H25" s="24"/>
      <c r="I25" s="23">
        <v>200</v>
      </c>
      <c r="J25" s="22">
        <v>5131448.26</v>
      </c>
      <c r="K25" s="22">
        <v>4981568.43</v>
      </c>
      <c r="L25" s="59">
        <f t="shared" si="0"/>
        <v>97.079190466201837</v>
      </c>
      <c r="M25" s="21">
        <v>10100</v>
      </c>
      <c r="N25" s="20"/>
      <c r="O25" s="2"/>
    </row>
    <row r="26" spans="1:15" ht="47.25" x14ac:dyDescent="0.25">
      <c r="A26" s="19"/>
      <c r="B26" s="27" t="s">
        <v>125</v>
      </c>
      <c r="C26" s="23" t="s">
        <v>36</v>
      </c>
      <c r="D26" s="23" t="s">
        <v>84</v>
      </c>
      <c r="E26" s="23" t="s">
        <v>124</v>
      </c>
      <c r="F26" s="26">
        <v>600</v>
      </c>
      <c r="G26" s="25" t="s">
        <v>201</v>
      </c>
      <c r="H26" s="24"/>
      <c r="I26" s="23">
        <v>600</v>
      </c>
      <c r="J26" s="22">
        <v>20824361</v>
      </c>
      <c r="K26" s="22">
        <v>20590460.75</v>
      </c>
      <c r="L26" s="59">
        <f t="shared" si="0"/>
        <v>98.876795067085126</v>
      </c>
      <c r="M26" s="21">
        <v>10100</v>
      </c>
      <c r="N26" s="20"/>
      <c r="O26" s="2"/>
    </row>
    <row r="27" spans="1:15" ht="31.5" x14ac:dyDescent="0.25">
      <c r="A27" s="19"/>
      <c r="B27" s="27" t="s">
        <v>125</v>
      </c>
      <c r="C27" s="23" t="s">
        <v>36</v>
      </c>
      <c r="D27" s="23" t="s">
        <v>84</v>
      </c>
      <c r="E27" s="23" t="s">
        <v>124</v>
      </c>
      <c r="F27" s="26">
        <v>800</v>
      </c>
      <c r="G27" s="25" t="s">
        <v>162</v>
      </c>
      <c r="H27" s="24"/>
      <c r="I27" s="23">
        <v>800</v>
      </c>
      <c r="J27" s="22">
        <v>124566.76</v>
      </c>
      <c r="K27" s="22">
        <v>124566.76</v>
      </c>
      <c r="L27" s="59">
        <f t="shared" si="0"/>
        <v>100</v>
      </c>
      <c r="M27" s="21">
        <v>10100</v>
      </c>
      <c r="N27" s="20"/>
      <c r="O27" s="2"/>
    </row>
    <row r="28" spans="1:15" ht="31.5" x14ac:dyDescent="0.25">
      <c r="A28" s="19"/>
      <c r="B28" s="33" t="s">
        <v>121</v>
      </c>
      <c r="C28" s="50"/>
      <c r="D28" s="50"/>
      <c r="E28" s="50"/>
      <c r="F28" s="51"/>
      <c r="G28" s="32" t="s">
        <v>123</v>
      </c>
      <c r="H28" s="31" t="s">
        <v>122</v>
      </c>
      <c r="I28" s="30" t="s">
        <v>160</v>
      </c>
      <c r="J28" s="29">
        <v>49009.45</v>
      </c>
      <c r="K28" s="29">
        <f>K29</f>
        <v>49009.45</v>
      </c>
      <c r="L28" s="59">
        <f t="shared" si="0"/>
        <v>100</v>
      </c>
      <c r="M28" s="28"/>
      <c r="N28" s="20"/>
      <c r="O28" s="2"/>
    </row>
    <row r="29" spans="1:15" ht="47.25" x14ac:dyDescent="0.25">
      <c r="A29" s="19"/>
      <c r="B29" s="27" t="s">
        <v>121</v>
      </c>
      <c r="C29" s="23" t="s">
        <v>36</v>
      </c>
      <c r="D29" s="23" t="s">
        <v>84</v>
      </c>
      <c r="E29" s="23" t="s">
        <v>120</v>
      </c>
      <c r="F29" s="26">
        <v>600</v>
      </c>
      <c r="G29" s="25" t="s">
        <v>201</v>
      </c>
      <c r="H29" s="24"/>
      <c r="I29" s="23">
        <v>600</v>
      </c>
      <c r="J29" s="22">
        <v>49009.45</v>
      </c>
      <c r="K29" s="22">
        <v>49009.45</v>
      </c>
      <c r="L29" s="60">
        <f t="shared" si="0"/>
        <v>100</v>
      </c>
      <c r="M29" s="21">
        <v>10100</v>
      </c>
      <c r="N29" s="20"/>
      <c r="O29" s="2"/>
    </row>
    <row r="30" spans="1:15" ht="47.25" x14ac:dyDescent="0.25">
      <c r="A30" s="19"/>
      <c r="B30" s="33" t="s">
        <v>117</v>
      </c>
      <c r="C30" s="50"/>
      <c r="D30" s="50"/>
      <c r="E30" s="50"/>
      <c r="F30" s="51"/>
      <c r="G30" s="32" t="s">
        <v>119</v>
      </c>
      <c r="H30" s="31" t="s">
        <v>118</v>
      </c>
      <c r="I30" s="30" t="s">
        <v>160</v>
      </c>
      <c r="J30" s="29">
        <v>11027695.960000001</v>
      </c>
      <c r="K30" s="29">
        <f>K31</f>
        <v>11027695.960000001</v>
      </c>
      <c r="L30" s="60">
        <f t="shared" si="0"/>
        <v>100</v>
      </c>
      <c r="M30" s="28"/>
      <c r="N30" s="20"/>
      <c r="O30" s="2"/>
    </row>
    <row r="31" spans="1:15" ht="47.25" x14ac:dyDescent="0.25">
      <c r="A31" s="19"/>
      <c r="B31" s="27" t="s">
        <v>117</v>
      </c>
      <c r="C31" s="23" t="s">
        <v>36</v>
      </c>
      <c r="D31" s="23" t="s">
        <v>84</v>
      </c>
      <c r="E31" s="23" t="s">
        <v>116</v>
      </c>
      <c r="F31" s="26">
        <v>600</v>
      </c>
      <c r="G31" s="25" t="s">
        <v>201</v>
      </c>
      <c r="H31" s="24"/>
      <c r="I31" s="23">
        <v>600</v>
      </c>
      <c r="J31" s="22">
        <v>11027695.960000001</v>
      </c>
      <c r="K31" s="22">
        <v>11027695.960000001</v>
      </c>
      <c r="L31" s="60">
        <f t="shared" si="0"/>
        <v>100</v>
      </c>
      <c r="M31" s="21">
        <v>10100</v>
      </c>
      <c r="N31" s="20"/>
      <c r="O31" s="2"/>
    </row>
    <row r="32" spans="1:15" ht="78.75" x14ac:dyDescent="0.25">
      <c r="A32" s="19"/>
      <c r="B32" s="33" t="s">
        <v>113</v>
      </c>
      <c r="C32" s="50"/>
      <c r="D32" s="50"/>
      <c r="E32" s="50"/>
      <c r="F32" s="51"/>
      <c r="G32" s="32" t="s">
        <v>115</v>
      </c>
      <c r="H32" s="31" t="s">
        <v>114</v>
      </c>
      <c r="I32" s="30" t="s">
        <v>160</v>
      </c>
      <c r="J32" s="29">
        <v>39477788</v>
      </c>
      <c r="K32" s="29">
        <f>K33</f>
        <v>34912598.869999997</v>
      </c>
      <c r="L32" s="59">
        <f t="shared" si="0"/>
        <v>88.436056422411497</v>
      </c>
      <c r="M32" s="28"/>
      <c r="N32" s="20"/>
      <c r="O32" s="2"/>
    </row>
    <row r="33" spans="1:15" ht="47.25" x14ac:dyDescent="0.25">
      <c r="A33" s="19"/>
      <c r="B33" s="27" t="s">
        <v>113</v>
      </c>
      <c r="C33" s="23" t="s">
        <v>36</v>
      </c>
      <c r="D33" s="23" t="s">
        <v>84</v>
      </c>
      <c r="E33" s="23" t="s">
        <v>112</v>
      </c>
      <c r="F33" s="26">
        <v>600</v>
      </c>
      <c r="G33" s="25" t="s">
        <v>201</v>
      </c>
      <c r="H33" s="24"/>
      <c r="I33" s="23">
        <v>600</v>
      </c>
      <c r="J33" s="22">
        <v>39477788</v>
      </c>
      <c r="K33" s="22">
        <v>34912598.869999997</v>
      </c>
      <c r="L33" s="59">
        <f t="shared" si="0"/>
        <v>88.436056422411497</v>
      </c>
      <c r="M33" s="21">
        <v>10411</v>
      </c>
      <c r="N33" s="20"/>
      <c r="O33" s="2"/>
    </row>
    <row r="34" spans="1:15" ht="63" x14ac:dyDescent="0.25">
      <c r="A34" s="19"/>
      <c r="B34" s="33" t="s">
        <v>109</v>
      </c>
      <c r="C34" s="50"/>
      <c r="D34" s="50"/>
      <c r="E34" s="50"/>
      <c r="F34" s="51"/>
      <c r="G34" s="32" t="s">
        <v>111</v>
      </c>
      <c r="H34" s="31" t="s">
        <v>110</v>
      </c>
      <c r="I34" s="30" t="s">
        <v>160</v>
      </c>
      <c r="J34" s="29">
        <v>63827219</v>
      </c>
      <c r="K34" s="29">
        <f>K35+K36</f>
        <v>63820323.049999997</v>
      </c>
      <c r="L34" s="59">
        <f t="shared" si="0"/>
        <v>99.989195910290235</v>
      </c>
      <c r="M34" s="28"/>
      <c r="N34" s="20"/>
      <c r="O34" s="2"/>
    </row>
    <row r="35" spans="1:15" ht="31.5" x14ac:dyDescent="0.25">
      <c r="A35" s="19"/>
      <c r="B35" s="27" t="s">
        <v>109</v>
      </c>
      <c r="C35" s="23" t="s">
        <v>36</v>
      </c>
      <c r="D35" s="23" t="s">
        <v>84</v>
      </c>
      <c r="E35" s="23" t="s">
        <v>108</v>
      </c>
      <c r="F35" s="26">
        <v>200</v>
      </c>
      <c r="G35" s="25" t="s">
        <v>167</v>
      </c>
      <c r="H35" s="24"/>
      <c r="I35" s="23">
        <v>200</v>
      </c>
      <c r="J35" s="22">
        <v>420524.6</v>
      </c>
      <c r="K35" s="22">
        <v>420479.64</v>
      </c>
      <c r="L35" s="59">
        <f t="shared" si="0"/>
        <v>99.989308592172748</v>
      </c>
      <c r="M35" s="21">
        <v>10424</v>
      </c>
      <c r="N35" s="20"/>
      <c r="O35" s="2"/>
    </row>
    <row r="36" spans="1:15" ht="31.5" x14ac:dyDescent="0.25">
      <c r="A36" s="19"/>
      <c r="B36" s="27" t="s">
        <v>109</v>
      </c>
      <c r="C36" s="23" t="s">
        <v>36</v>
      </c>
      <c r="D36" s="23" t="s">
        <v>84</v>
      </c>
      <c r="E36" s="23" t="s">
        <v>108</v>
      </c>
      <c r="F36" s="26">
        <v>300</v>
      </c>
      <c r="G36" s="25" t="s">
        <v>250</v>
      </c>
      <c r="H36" s="24"/>
      <c r="I36" s="23">
        <v>300</v>
      </c>
      <c r="J36" s="22">
        <v>63406694.399999999</v>
      </c>
      <c r="K36" s="22">
        <v>63399843.409999996</v>
      </c>
      <c r="L36" s="59">
        <f t="shared" si="0"/>
        <v>99.989195162963739</v>
      </c>
      <c r="M36" s="21">
        <v>10424</v>
      </c>
      <c r="N36" s="20"/>
      <c r="O36" s="2"/>
    </row>
    <row r="37" spans="1:15" ht="47.25" x14ac:dyDescent="0.25">
      <c r="A37" s="19"/>
      <c r="B37" s="33" t="s">
        <v>105</v>
      </c>
      <c r="C37" s="50"/>
      <c r="D37" s="50"/>
      <c r="E37" s="50"/>
      <c r="F37" s="51"/>
      <c r="G37" s="32" t="s">
        <v>107</v>
      </c>
      <c r="H37" s="31" t="s">
        <v>106</v>
      </c>
      <c r="I37" s="30" t="s">
        <v>160</v>
      </c>
      <c r="J37" s="29">
        <v>19312378</v>
      </c>
      <c r="K37" s="29">
        <f>K38+K39+K40</f>
        <v>18052833.370000001</v>
      </c>
      <c r="L37" s="59">
        <f t="shared" si="0"/>
        <v>93.478044858069779</v>
      </c>
      <c r="M37" s="28"/>
      <c r="N37" s="20"/>
      <c r="O37" s="2"/>
    </row>
    <row r="38" spans="1:15" ht="31.5" x14ac:dyDescent="0.25">
      <c r="A38" s="19"/>
      <c r="B38" s="27" t="s">
        <v>105</v>
      </c>
      <c r="C38" s="23" t="s">
        <v>36</v>
      </c>
      <c r="D38" s="23" t="s">
        <v>84</v>
      </c>
      <c r="E38" s="23" t="s">
        <v>104</v>
      </c>
      <c r="F38" s="26">
        <v>200</v>
      </c>
      <c r="G38" s="25" t="s">
        <v>167</v>
      </c>
      <c r="H38" s="24"/>
      <c r="I38" s="23">
        <v>200</v>
      </c>
      <c r="J38" s="22">
        <v>165268.9</v>
      </c>
      <c r="K38" s="22">
        <v>155659.91</v>
      </c>
      <c r="L38" s="59">
        <f t="shared" si="0"/>
        <v>94.185845007741932</v>
      </c>
      <c r="M38" s="21">
        <v>10412</v>
      </c>
      <c r="N38" s="20"/>
      <c r="O38" s="2"/>
    </row>
    <row r="39" spans="1:15" ht="31.5" x14ac:dyDescent="0.25">
      <c r="A39" s="19"/>
      <c r="B39" s="27" t="s">
        <v>105</v>
      </c>
      <c r="C39" s="23" t="s">
        <v>36</v>
      </c>
      <c r="D39" s="23" t="s">
        <v>84</v>
      </c>
      <c r="E39" s="23" t="s">
        <v>104</v>
      </c>
      <c r="F39" s="26">
        <v>300</v>
      </c>
      <c r="G39" s="25" t="s">
        <v>250</v>
      </c>
      <c r="H39" s="24"/>
      <c r="I39" s="23">
        <v>300</v>
      </c>
      <c r="J39" s="22">
        <v>18400873.100000001</v>
      </c>
      <c r="K39" s="22">
        <v>17334716.460000001</v>
      </c>
      <c r="L39" s="59">
        <f t="shared" si="0"/>
        <v>94.205945368972735</v>
      </c>
      <c r="M39" s="21">
        <v>10412</v>
      </c>
      <c r="N39" s="20"/>
      <c r="O39" s="2"/>
    </row>
    <row r="40" spans="1:15" ht="47.25" x14ac:dyDescent="0.25">
      <c r="A40" s="19"/>
      <c r="B40" s="27" t="s">
        <v>105</v>
      </c>
      <c r="C40" s="23" t="s">
        <v>36</v>
      </c>
      <c r="D40" s="23" t="s">
        <v>84</v>
      </c>
      <c r="E40" s="23" t="s">
        <v>104</v>
      </c>
      <c r="F40" s="26">
        <v>600</v>
      </c>
      <c r="G40" s="25" t="s">
        <v>201</v>
      </c>
      <c r="H40" s="24"/>
      <c r="I40" s="23">
        <v>600</v>
      </c>
      <c r="J40" s="22">
        <v>746236</v>
      </c>
      <c r="K40" s="22">
        <v>562457</v>
      </c>
      <c r="L40" s="59">
        <f t="shared" si="0"/>
        <v>75.372536302188593</v>
      </c>
      <c r="M40" s="21">
        <v>10412</v>
      </c>
      <c r="N40" s="20"/>
      <c r="O40" s="2"/>
    </row>
    <row r="41" spans="1:15" ht="47.25" x14ac:dyDescent="0.25">
      <c r="A41" s="19"/>
      <c r="B41" s="33" t="s">
        <v>101</v>
      </c>
      <c r="C41" s="50"/>
      <c r="D41" s="50"/>
      <c r="E41" s="50"/>
      <c r="F41" s="51"/>
      <c r="G41" s="32" t="s">
        <v>103</v>
      </c>
      <c r="H41" s="31" t="s">
        <v>102</v>
      </c>
      <c r="I41" s="30" t="s">
        <v>160</v>
      </c>
      <c r="J41" s="29">
        <v>925349089</v>
      </c>
      <c r="K41" s="29">
        <f>K42</f>
        <v>925349089</v>
      </c>
      <c r="L41" s="60">
        <f t="shared" si="0"/>
        <v>100</v>
      </c>
      <c r="M41" s="28"/>
      <c r="N41" s="20"/>
      <c r="O41" s="2"/>
    </row>
    <row r="42" spans="1:15" ht="47.25" x14ac:dyDescent="0.25">
      <c r="A42" s="19"/>
      <c r="B42" s="27" t="s">
        <v>101</v>
      </c>
      <c r="C42" s="23" t="s">
        <v>36</v>
      </c>
      <c r="D42" s="23" t="s">
        <v>84</v>
      </c>
      <c r="E42" s="23" t="s">
        <v>100</v>
      </c>
      <c r="F42" s="26">
        <v>600</v>
      </c>
      <c r="G42" s="25" t="s">
        <v>201</v>
      </c>
      <c r="H42" s="24"/>
      <c r="I42" s="23">
        <v>600</v>
      </c>
      <c r="J42" s="22">
        <v>925349089</v>
      </c>
      <c r="K42" s="22">
        <v>925349089</v>
      </c>
      <c r="L42" s="60">
        <f t="shared" si="0"/>
        <v>100</v>
      </c>
      <c r="M42" s="21">
        <v>10415</v>
      </c>
      <c r="N42" s="20"/>
      <c r="O42" s="2"/>
    </row>
    <row r="43" spans="1:15" ht="47.25" x14ac:dyDescent="0.25">
      <c r="A43" s="19"/>
      <c r="B43" s="33" t="s">
        <v>97</v>
      </c>
      <c r="C43" s="50"/>
      <c r="D43" s="50"/>
      <c r="E43" s="50"/>
      <c r="F43" s="51"/>
      <c r="G43" s="32" t="s">
        <v>99</v>
      </c>
      <c r="H43" s="31" t="s">
        <v>98</v>
      </c>
      <c r="I43" s="30" t="s">
        <v>160</v>
      </c>
      <c r="J43" s="29">
        <v>67169703</v>
      </c>
      <c r="K43" s="29">
        <f>K44</f>
        <v>67169703</v>
      </c>
      <c r="L43" s="60">
        <f t="shared" si="0"/>
        <v>100</v>
      </c>
      <c r="M43" s="28"/>
      <c r="N43" s="20"/>
      <c r="O43" s="2"/>
    </row>
    <row r="44" spans="1:15" ht="47.25" x14ac:dyDescent="0.25">
      <c r="A44" s="19"/>
      <c r="B44" s="27" t="s">
        <v>97</v>
      </c>
      <c r="C44" s="23" t="s">
        <v>36</v>
      </c>
      <c r="D44" s="23" t="s">
        <v>84</v>
      </c>
      <c r="E44" s="23" t="s">
        <v>96</v>
      </c>
      <c r="F44" s="26">
        <v>600</v>
      </c>
      <c r="G44" s="25" t="s">
        <v>201</v>
      </c>
      <c r="H44" s="24"/>
      <c r="I44" s="23">
        <v>600</v>
      </c>
      <c r="J44" s="22">
        <v>67169703</v>
      </c>
      <c r="K44" s="22">
        <v>67169703</v>
      </c>
      <c r="L44" s="60">
        <f t="shared" si="0"/>
        <v>100</v>
      </c>
      <c r="M44" s="21">
        <v>10416</v>
      </c>
      <c r="N44" s="20"/>
      <c r="O44" s="2"/>
    </row>
    <row r="45" spans="1:15" ht="47.25" x14ac:dyDescent="0.25">
      <c r="A45" s="19"/>
      <c r="B45" s="33" t="s">
        <v>93</v>
      </c>
      <c r="C45" s="50"/>
      <c r="D45" s="50"/>
      <c r="E45" s="50"/>
      <c r="F45" s="51"/>
      <c r="G45" s="32" t="s">
        <v>95</v>
      </c>
      <c r="H45" s="31" t="s">
        <v>94</v>
      </c>
      <c r="I45" s="30" t="s">
        <v>160</v>
      </c>
      <c r="J45" s="29">
        <v>9675094</v>
      </c>
      <c r="K45" s="29">
        <f>K46+K47+K48</f>
        <v>9628037.8800000008</v>
      </c>
      <c r="L45" s="59">
        <f t="shared" si="0"/>
        <v>99.513636560016892</v>
      </c>
      <c r="M45" s="28"/>
      <c r="N45" s="20"/>
      <c r="O45" s="2"/>
    </row>
    <row r="46" spans="1:15" ht="78.75" x14ac:dyDescent="0.25">
      <c r="A46" s="19"/>
      <c r="B46" s="27" t="s">
        <v>93</v>
      </c>
      <c r="C46" s="23" t="s">
        <v>36</v>
      </c>
      <c r="D46" s="23" t="s">
        <v>84</v>
      </c>
      <c r="E46" s="23" t="s">
        <v>92</v>
      </c>
      <c r="F46" s="26">
        <v>100</v>
      </c>
      <c r="G46" s="25" t="s">
        <v>175</v>
      </c>
      <c r="H46" s="24"/>
      <c r="I46" s="23">
        <v>100</v>
      </c>
      <c r="J46" s="22">
        <v>8317021.5300000003</v>
      </c>
      <c r="K46" s="22">
        <v>8316859.1399999997</v>
      </c>
      <c r="L46" s="59">
        <f t="shared" si="0"/>
        <v>99.998047498140835</v>
      </c>
      <c r="M46" s="21">
        <v>10419</v>
      </c>
      <c r="N46" s="20"/>
      <c r="O46" s="2"/>
    </row>
    <row r="47" spans="1:15" ht="31.5" x14ac:dyDescent="0.25">
      <c r="A47" s="19"/>
      <c r="B47" s="27" t="s">
        <v>93</v>
      </c>
      <c r="C47" s="23" t="s">
        <v>36</v>
      </c>
      <c r="D47" s="23" t="s">
        <v>84</v>
      </c>
      <c r="E47" s="23" t="s">
        <v>92</v>
      </c>
      <c r="F47" s="26">
        <v>200</v>
      </c>
      <c r="G47" s="25" t="s">
        <v>167</v>
      </c>
      <c r="H47" s="24"/>
      <c r="I47" s="23">
        <v>200</v>
      </c>
      <c r="J47" s="22">
        <v>1357277.83</v>
      </c>
      <c r="K47" s="22">
        <v>1310384.1000000001</v>
      </c>
      <c r="L47" s="59">
        <f t="shared" si="0"/>
        <v>96.545016137189833</v>
      </c>
      <c r="M47" s="21">
        <v>10419</v>
      </c>
      <c r="N47" s="20"/>
      <c r="O47" s="2"/>
    </row>
    <row r="48" spans="1:15" ht="31.5" x14ac:dyDescent="0.25">
      <c r="A48" s="19"/>
      <c r="B48" s="27" t="s">
        <v>93</v>
      </c>
      <c r="C48" s="23" t="s">
        <v>36</v>
      </c>
      <c r="D48" s="23" t="s">
        <v>84</v>
      </c>
      <c r="E48" s="23" t="s">
        <v>92</v>
      </c>
      <c r="F48" s="26">
        <v>800</v>
      </c>
      <c r="G48" s="25" t="s">
        <v>162</v>
      </c>
      <c r="H48" s="24"/>
      <c r="I48" s="23">
        <v>800</v>
      </c>
      <c r="J48" s="22">
        <v>794.64</v>
      </c>
      <c r="K48" s="22">
        <v>794.64</v>
      </c>
      <c r="L48" s="60">
        <f t="shared" si="0"/>
        <v>100</v>
      </c>
      <c r="M48" s="21">
        <v>10419</v>
      </c>
      <c r="N48" s="20"/>
      <c r="O48" s="2"/>
    </row>
    <row r="49" spans="1:15" ht="47.25" x14ac:dyDescent="0.25">
      <c r="A49" s="19"/>
      <c r="B49" s="33" t="s">
        <v>89</v>
      </c>
      <c r="C49" s="50"/>
      <c r="D49" s="50"/>
      <c r="E49" s="50"/>
      <c r="F49" s="51"/>
      <c r="G49" s="32" t="s">
        <v>91</v>
      </c>
      <c r="H49" s="31" t="s">
        <v>90</v>
      </c>
      <c r="I49" s="30" t="s">
        <v>160</v>
      </c>
      <c r="J49" s="29">
        <v>690633819</v>
      </c>
      <c r="K49" s="29">
        <f>K50</f>
        <v>690633819</v>
      </c>
      <c r="L49" s="60">
        <f t="shared" si="0"/>
        <v>100</v>
      </c>
      <c r="M49" s="28"/>
      <c r="N49" s="20"/>
      <c r="O49" s="2"/>
    </row>
    <row r="50" spans="1:15" ht="47.25" x14ac:dyDescent="0.25">
      <c r="A50" s="19"/>
      <c r="B50" s="27" t="s">
        <v>89</v>
      </c>
      <c r="C50" s="23" t="s">
        <v>36</v>
      </c>
      <c r="D50" s="23" t="s">
        <v>84</v>
      </c>
      <c r="E50" s="23" t="s">
        <v>88</v>
      </c>
      <c r="F50" s="26">
        <v>600</v>
      </c>
      <c r="G50" s="25" t="s">
        <v>201</v>
      </c>
      <c r="H50" s="24"/>
      <c r="I50" s="23">
        <v>600</v>
      </c>
      <c r="J50" s="22">
        <v>690633819</v>
      </c>
      <c r="K50" s="22">
        <v>690633819</v>
      </c>
      <c r="L50" s="60">
        <f t="shared" si="0"/>
        <v>100</v>
      </c>
      <c r="M50" s="21">
        <v>10429</v>
      </c>
      <c r="N50" s="20"/>
      <c r="O50" s="2"/>
    </row>
    <row r="51" spans="1:15" ht="63" x14ac:dyDescent="0.25">
      <c r="A51" s="19"/>
      <c r="B51" s="33" t="s">
        <v>85</v>
      </c>
      <c r="C51" s="50"/>
      <c r="D51" s="50"/>
      <c r="E51" s="50"/>
      <c r="F51" s="51"/>
      <c r="G51" s="32" t="s">
        <v>87</v>
      </c>
      <c r="H51" s="31" t="s">
        <v>86</v>
      </c>
      <c r="I51" s="30" t="s">
        <v>160</v>
      </c>
      <c r="J51" s="29">
        <v>11405762</v>
      </c>
      <c r="K51" s="29">
        <f>K52</f>
        <v>11405762</v>
      </c>
      <c r="L51" s="60">
        <f t="shared" si="0"/>
        <v>100</v>
      </c>
      <c r="M51" s="28"/>
      <c r="N51" s="20"/>
      <c r="O51" s="2"/>
    </row>
    <row r="52" spans="1:15" ht="47.25" x14ac:dyDescent="0.25">
      <c r="A52" s="19"/>
      <c r="B52" s="27" t="s">
        <v>85</v>
      </c>
      <c r="C52" s="23" t="s">
        <v>36</v>
      </c>
      <c r="D52" s="23" t="s">
        <v>84</v>
      </c>
      <c r="E52" s="23" t="s">
        <v>83</v>
      </c>
      <c r="F52" s="26">
        <v>600</v>
      </c>
      <c r="G52" s="25" t="s">
        <v>201</v>
      </c>
      <c r="H52" s="24"/>
      <c r="I52" s="23">
        <v>600</v>
      </c>
      <c r="J52" s="22">
        <v>11405762</v>
      </c>
      <c r="K52" s="22">
        <v>11405762</v>
      </c>
      <c r="L52" s="60">
        <f t="shared" si="0"/>
        <v>100</v>
      </c>
      <c r="M52" s="21">
        <v>10344</v>
      </c>
      <c r="N52" s="20"/>
      <c r="O52" s="2"/>
    </row>
    <row r="53" spans="1:15" ht="47.25" x14ac:dyDescent="0.25">
      <c r="A53" s="19"/>
      <c r="B53" s="33" t="s">
        <v>44</v>
      </c>
      <c r="C53" s="50"/>
      <c r="D53" s="50"/>
      <c r="E53" s="50"/>
      <c r="F53" s="51"/>
      <c r="G53" s="32" t="s">
        <v>82</v>
      </c>
      <c r="H53" s="31" t="s">
        <v>81</v>
      </c>
      <c r="I53" s="30" t="s">
        <v>160</v>
      </c>
      <c r="J53" s="29">
        <v>421174226.52999997</v>
      </c>
      <c r="K53" s="29">
        <f>K54+K58+K60+K62+K64+K66+K68+K70+K72+K74</f>
        <v>385969570.86000001</v>
      </c>
      <c r="L53" s="59">
        <f t="shared" si="0"/>
        <v>91.641308168344821</v>
      </c>
      <c r="M53" s="28"/>
      <c r="N53" s="20"/>
      <c r="O53" s="2"/>
    </row>
    <row r="54" spans="1:15" ht="63" x14ac:dyDescent="0.25">
      <c r="A54" s="19"/>
      <c r="B54" s="33" t="s">
        <v>78</v>
      </c>
      <c r="C54" s="50"/>
      <c r="D54" s="50"/>
      <c r="E54" s="50"/>
      <c r="F54" s="51"/>
      <c r="G54" s="32" t="s">
        <v>80</v>
      </c>
      <c r="H54" s="31" t="s">
        <v>79</v>
      </c>
      <c r="I54" s="30" t="s">
        <v>160</v>
      </c>
      <c r="J54" s="29">
        <v>34796006.219999999</v>
      </c>
      <c r="K54" s="29">
        <f>K55+K56+K57</f>
        <v>24143570.830000002</v>
      </c>
      <c r="L54" s="59">
        <f t="shared" si="0"/>
        <v>69.38604010285178</v>
      </c>
      <c r="M54" s="28"/>
      <c r="N54" s="20"/>
      <c r="O54" s="2"/>
    </row>
    <row r="55" spans="1:15" ht="31.5" x14ac:dyDescent="0.25">
      <c r="A55" s="19"/>
      <c r="B55" s="27" t="s">
        <v>78</v>
      </c>
      <c r="C55" s="23" t="s">
        <v>36</v>
      </c>
      <c r="D55" s="23" t="s">
        <v>43</v>
      </c>
      <c r="E55" s="23" t="s">
        <v>77</v>
      </c>
      <c r="F55" s="26">
        <v>200</v>
      </c>
      <c r="G55" s="25" t="s">
        <v>167</v>
      </c>
      <c r="H55" s="24"/>
      <c r="I55" s="23">
        <v>200</v>
      </c>
      <c r="J55" s="22">
        <v>115971.77</v>
      </c>
      <c r="K55" s="22">
        <v>90293</v>
      </c>
      <c r="L55" s="59">
        <f t="shared" si="0"/>
        <v>77.857740724315931</v>
      </c>
      <c r="M55" s="21">
        <v>10100</v>
      </c>
      <c r="N55" s="20"/>
      <c r="O55" s="2"/>
    </row>
    <row r="56" spans="1:15" ht="47.25" x14ac:dyDescent="0.25">
      <c r="A56" s="19"/>
      <c r="B56" s="27" t="s">
        <v>78</v>
      </c>
      <c r="C56" s="23" t="s">
        <v>36</v>
      </c>
      <c r="D56" s="23" t="s">
        <v>43</v>
      </c>
      <c r="E56" s="23" t="s">
        <v>77</v>
      </c>
      <c r="F56" s="26">
        <v>400</v>
      </c>
      <c r="G56" s="25" t="s">
        <v>190</v>
      </c>
      <c r="H56" s="24"/>
      <c r="I56" s="23">
        <v>400</v>
      </c>
      <c r="J56" s="22">
        <v>2746049.12</v>
      </c>
      <c r="K56" s="22">
        <v>2310751.96</v>
      </c>
      <c r="L56" s="59">
        <f t="shared" si="0"/>
        <v>84.14823839713398</v>
      </c>
      <c r="M56" s="21">
        <v>10100</v>
      </c>
      <c r="N56" s="20"/>
      <c r="O56" s="2"/>
    </row>
    <row r="57" spans="1:15" ht="47.25" x14ac:dyDescent="0.25">
      <c r="A57" s="19"/>
      <c r="B57" s="27" t="s">
        <v>78</v>
      </c>
      <c r="C57" s="23" t="s">
        <v>36</v>
      </c>
      <c r="D57" s="23" t="s">
        <v>43</v>
      </c>
      <c r="E57" s="23" t="s">
        <v>77</v>
      </c>
      <c r="F57" s="26">
        <v>600</v>
      </c>
      <c r="G57" s="25" t="s">
        <v>201</v>
      </c>
      <c r="H57" s="24"/>
      <c r="I57" s="23">
        <v>600</v>
      </c>
      <c r="J57" s="22">
        <v>31933985.329999998</v>
      </c>
      <c r="K57" s="22">
        <v>21742525.870000001</v>
      </c>
      <c r="L57" s="59">
        <f t="shared" si="0"/>
        <v>68.0858516258359</v>
      </c>
      <c r="M57" s="21">
        <v>10100</v>
      </c>
      <c r="N57" s="20"/>
      <c r="O57" s="2"/>
    </row>
    <row r="58" spans="1:15" ht="63" x14ac:dyDescent="0.25">
      <c r="A58" s="19"/>
      <c r="B58" s="33" t="s">
        <v>74</v>
      </c>
      <c r="C58" s="50"/>
      <c r="D58" s="50"/>
      <c r="E58" s="50"/>
      <c r="F58" s="51"/>
      <c r="G58" s="32" t="s">
        <v>76</v>
      </c>
      <c r="H58" s="31" t="s">
        <v>75</v>
      </c>
      <c r="I58" s="30" t="s">
        <v>160</v>
      </c>
      <c r="J58" s="29">
        <v>4132983.37</v>
      </c>
      <c r="K58" s="29">
        <f>K59</f>
        <v>4132353.19</v>
      </c>
      <c r="L58" s="59">
        <f t="shared" si="0"/>
        <v>99.984752418686838</v>
      </c>
      <c r="M58" s="28"/>
      <c r="N58" s="20"/>
      <c r="O58" s="2"/>
    </row>
    <row r="59" spans="1:15" ht="47.25" x14ac:dyDescent="0.25">
      <c r="A59" s="19"/>
      <c r="B59" s="27" t="s">
        <v>74</v>
      </c>
      <c r="C59" s="23" t="s">
        <v>36</v>
      </c>
      <c r="D59" s="23" t="s">
        <v>43</v>
      </c>
      <c r="E59" s="23" t="s">
        <v>73</v>
      </c>
      <c r="F59" s="26">
        <v>600</v>
      </c>
      <c r="G59" s="25" t="s">
        <v>201</v>
      </c>
      <c r="H59" s="24"/>
      <c r="I59" s="23">
        <v>600</v>
      </c>
      <c r="J59" s="22">
        <v>4132983.37</v>
      </c>
      <c r="K59" s="22">
        <v>4132353.19</v>
      </c>
      <c r="L59" s="59">
        <f t="shared" si="0"/>
        <v>99.984752418686838</v>
      </c>
      <c r="M59" s="21">
        <v>10100</v>
      </c>
      <c r="N59" s="20"/>
      <c r="O59" s="2"/>
    </row>
    <row r="60" spans="1:15" ht="63" x14ac:dyDescent="0.25">
      <c r="A60" s="19"/>
      <c r="B60" s="33" t="s">
        <v>71</v>
      </c>
      <c r="C60" s="50"/>
      <c r="D60" s="50"/>
      <c r="E60" s="50"/>
      <c r="F60" s="51"/>
      <c r="G60" s="32" t="s">
        <v>308</v>
      </c>
      <c r="H60" s="31" t="s">
        <v>72</v>
      </c>
      <c r="I60" s="30" t="s">
        <v>160</v>
      </c>
      <c r="J60" s="29">
        <v>7507502</v>
      </c>
      <c r="K60" s="29">
        <f>K61</f>
        <v>7457845.3600000003</v>
      </c>
      <c r="L60" s="59">
        <f t="shared" si="0"/>
        <v>99.338573069977215</v>
      </c>
      <c r="M60" s="28"/>
      <c r="N60" s="20"/>
      <c r="O60" s="2"/>
    </row>
    <row r="61" spans="1:15" ht="47.25" x14ac:dyDescent="0.25">
      <c r="A61" s="19"/>
      <c r="B61" s="27" t="s">
        <v>71</v>
      </c>
      <c r="C61" s="23" t="s">
        <v>36</v>
      </c>
      <c r="D61" s="23" t="s">
        <v>43</v>
      </c>
      <c r="E61" s="23" t="s">
        <v>70</v>
      </c>
      <c r="F61" s="26">
        <v>600</v>
      </c>
      <c r="G61" s="25" t="s">
        <v>201</v>
      </c>
      <c r="H61" s="24"/>
      <c r="I61" s="23">
        <v>600</v>
      </c>
      <c r="J61" s="22">
        <v>7507502</v>
      </c>
      <c r="K61" s="22">
        <v>7457845.3600000003</v>
      </c>
      <c r="L61" s="59">
        <f t="shared" si="0"/>
        <v>99.338573069977215</v>
      </c>
      <c r="M61" s="21">
        <v>10363</v>
      </c>
      <c r="N61" s="20"/>
      <c r="O61" s="2"/>
    </row>
    <row r="62" spans="1:15" ht="63" x14ac:dyDescent="0.25">
      <c r="A62" s="19"/>
      <c r="B62" s="33" t="s">
        <v>67</v>
      </c>
      <c r="C62" s="50"/>
      <c r="D62" s="50"/>
      <c r="E62" s="50"/>
      <c r="F62" s="51"/>
      <c r="G62" s="32" t="s">
        <v>69</v>
      </c>
      <c r="H62" s="31" t="s">
        <v>68</v>
      </c>
      <c r="I62" s="30" t="s">
        <v>160</v>
      </c>
      <c r="J62" s="29">
        <v>10579171</v>
      </c>
      <c r="K62" s="29">
        <f>K63</f>
        <v>10579170.359999999</v>
      </c>
      <c r="L62" s="59">
        <f t="shared" si="0"/>
        <v>99.999993950376634</v>
      </c>
      <c r="M62" s="28"/>
      <c r="N62" s="20"/>
      <c r="O62" s="2"/>
    </row>
    <row r="63" spans="1:15" ht="47.25" x14ac:dyDescent="0.25">
      <c r="A63" s="19"/>
      <c r="B63" s="27" t="s">
        <v>67</v>
      </c>
      <c r="C63" s="23" t="s">
        <v>36</v>
      </c>
      <c r="D63" s="23" t="s">
        <v>43</v>
      </c>
      <c r="E63" s="23" t="s">
        <v>66</v>
      </c>
      <c r="F63" s="26">
        <v>400</v>
      </c>
      <c r="G63" s="25" t="s">
        <v>190</v>
      </c>
      <c r="H63" s="24"/>
      <c r="I63" s="23">
        <v>400</v>
      </c>
      <c r="J63" s="22">
        <v>10579171</v>
      </c>
      <c r="K63" s="22">
        <v>10579170.359999999</v>
      </c>
      <c r="L63" s="59">
        <f t="shared" si="0"/>
        <v>99.999993950376634</v>
      </c>
      <c r="M63" s="21">
        <v>30107</v>
      </c>
      <c r="N63" s="20"/>
      <c r="O63" s="2"/>
    </row>
    <row r="64" spans="1:15" ht="47.25" x14ac:dyDescent="0.25">
      <c r="A64" s="19"/>
      <c r="B64" s="33" t="s">
        <v>63</v>
      </c>
      <c r="C64" s="50"/>
      <c r="D64" s="50"/>
      <c r="E64" s="50"/>
      <c r="F64" s="51"/>
      <c r="G64" s="32" t="s">
        <v>65</v>
      </c>
      <c r="H64" s="31" t="s">
        <v>64</v>
      </c>
      <c r="I64" s="30" t="s">
        <v>160</v>
      </c>
      <c r="J64" s="29">
        <v>290229160</v>
      </c>
      <c r="K64" s="29">
        <f>K65</f>
        <v>290229159.99000001</v>
      </c>
      <c r="L64" s="59">
        <f t="shared" si="0"/>
        <v>99.99999999655445</v>
      </c>
      <c r="M64" s="28"/>
      <c r="N64" s="20"/>
      <c r="O64" s="2"/>
    </row>
    <row r="65" spans="1:15" ht="47.25" x14ac:dyDescent="0.25">
      <c r="A65" s="19"/>
      <c r="B65" s="27" t="s">
        <v>63</v>
      </c>
      <c r="C65" s="23" t="s">
        <v>36</v>
      </c>
      <c r="D65" s="23" t="s">
        <v>43</v>
      </c>
      <c r="E65" s="23" t="s">
        <v>62</v>
      </c>
      <c r="F65" s="26">
        <v>400</v>
      </c>
      <c r="G65" s="25" t="s">
        <v>190</v>
      </c>
      <c r="H65" s="24"/>
      <c r="I65" s="23">
        <v>400</v>
      </c>
      <c r="J65" s="22">
        <v>290229160</v>
      </c>
      <c r="K65" s="22">
        <v>290229159.99000001</v>
      </c>
      <c r="L65" s="59">
        <f t="shared" si="0"/>
        <v>99.99999999655445</v>
      </c>
      <c r="M65" s="21">
        <v>10100</v>
      </c>
      <c r="N65" s="20"/>
      <c r="O65" s="2"/>
    </row>
    <row r="66" spans="1:15" ht="63" x14ac:dyDescent="0.25">
      <c r="A66" s="19"/>
      <c r="B66" s="33" t="s">
        <v>59</v>
      </c>
      <c r="C66" s="50"/>
      <c r="D66" s="50"/>
      <c r="E66" s="50"/>
      <c r="F66" s="51"/>
      <c r="G66" s="32" t="s">
        <v>61</v>
      </c>
      <c r="H66" s="31" t="s">
        <v>60</v>
      </c>
      <c r="I66" s="30" t="s">
        <v>160</v>
      </c>
      <c r="J66" s="29">
        <v>10315705.609999999</v>
      </c>
      <c r="K66" s="29">
        <f>K67</f>
        <v>10315705.32</v>
      </c>
      <c r="L66" s="59">
        <f t="shared" si="0"/>
        <v>99.999997188752658</v>
      </c>
      <c r="M66" s="28"/>
      <c r="N66" s="20"/>
      <c r="O66" s="2"/>
    </row>
    <row r="67" spans="1:15" ht="47.25" x14ac:dyDescent="0.25">
      <c r="A67" s="19"/>
      <c r="B67" s="27" t="s">
        <v>59</v>
      </c>
      <c r="C67" s="23" t="s">
        <v>36</v>
      </c>
      <c r="D67" s="23" t="s">
        <v>43</v>
      </c>
      <c r="E67" s="23" t="s">
        <v>58</v>
      </c>
      <c r="F67" s="26">
        <v>400</v>
      </c>
      <c r="G67" s="25" t="s">
        <v>190</v>
      </c>
      <c r="H67" s="24"/>
      <c r="I67" s="23">
        <v>400</v>
      </c>
      <c r="J67" s="22">
        <v>10315705.609999999</v>
      </c>
      <c r="K67" s="22">
        <v>10315705.32</v>
      </c>
      <c r="L67" s="59">
        <f t="shared" si="0"/>
        <v>99.999997188752658</v>
      </c>
      <c r="M67" s="21">
        <v>30305</v>
      </c>
      <c r="N67" s="20"/>
      <c r="O67" s="2"/>
    </row>
    <row r="68" spans="1:15" ht="63" x14ac:dyDescent="0.25">
      <c r="A68" s="19"/>
      <c r="B68" s="33" t="s">
        <v>55</v>
      </c>
      <c r="C68" s="50"/>
      <c r="D68" s="50"/>
      <c r="E68" s="50"/>
      <c r="F68" s="51"/>
      <c r="G68" s="32" t="s">
        <v>57</v>
      </c>
      <c r="H68" s="31" t="s">
        <v>56</v>
      </c>
      <c r="I68" s="30" t="s">
        <v>160</v>
      </c>
      <c r="J68" s="29">
        <v>3895035</v>
      </c>
      <c r="K68" s="29">
        <f>K69</f>
        <v>3895033.54</v>
      </c>
      <c r="L68" s="59">
        <f t="shared" si="0"/>
        <v>99.999962516383036</v>
      </c>
      <c r="M68" s="28"/>
      <c r="N68" s="20"/>
      <c r="O68" s="2"/>
    </row>
    <row r="69" spans="1:15" ht="47.25" x14ac:dyDescent="0.25">
      <c r="A69" s="19"/>
      <c r="B69" s="27" t="s">
        <v>55</v>
      </c>
      <c r="C69" s="23" t="s">
        <v>36</v>
      </c>
      <c r="D69" s="23" t="s">
        <v>43</v>
      </c>
      <c r="E69" s="23" t="s">
        <v>54</v>
      </c>
      <c r="F69" s="26">
        <v>400</v>
      </c>
      <c r="G69" s="25" t="s">
        <v>190</v>
      </c>
      <c r="H69" s="24"/>
      <c r="I69" s="23">
        <v>400</v>
      </c>
      <c r="J69" s="22">
        <v>3895035</v>
      </c>
      <c r="K69" s="22">
        <v>3895033.54</v>
      </c>
      <c r="L69" s="59">
        <f t="shared" si="0"/>
        <v>99.999962516383036</v>
      </c>
      <c r="M69" s="21">
        <v>10504</v>
      </c>
      <c r="N69" s="20"/>
      <c r="O69" s="2"/>
    </row>
    <row r="70" spans="1:15" ht="47.25" x14ac:dyDescent="0.25">
      <c r="A70" s="19"/>
      <c r="B70" s="33" t="s">
        <v>51</v>
      </c>
      <c r="C70" s="50"/>
      <c r="D70" s="50"/>
      <c r="E70" s="50"/>
      <c r="F70" s="51"/>
      <c r="G70" s="32" t="s">
        <v>53</v>
      </c>
      <c r="H70" s="31" t="s">
        <v>52</v>
      </c>
      <c r="I70" s="30" t="s">
        <v>160</v>
      </c>
      <c r="J70" s="29">
        <v>46869136</v>
      </c>
      <c r="K70" s="29">
        <f>K71</f>
        <v>22367209.960000001</v>
      </c>
      <c r="L70" s="59">
        <f t="shared" si="0"/>
        <v>47.722684625549746</v>
      </c>
      <c r="M70" s="28"/>
      <c r="N70" s="20"/>
      <c r="O70" s="2"/>
    </row>
    <row r="71" spans="1:15" ht="47.25" x14ac:dyDescent="0.25">
      <c r="A71" s="19"/>
      <c r="B71" s="27" t="s">
        <v>51</v>
      </c>
      <c r="C71" s="23" t="s">
        <v>36</v>
      </c>
      <c r="D71" s="23" t="s">
        <v>43</v>
      </c>
      <c r="E71" s="23" t="s">
        <v>50</v>
      </c>
      <c r="F71" s="26">
        <v>400</v>
      </c>
      <c r="G71" s="25" t="s">
        <v>190</v>
      </c>
      <c r="H71" s="24"/>
      <c r="I71" s="23">
        <v>400</v>
      </c>
      <c r="J71" s="22">
        <v>46869136</v>
      </c>
      <c r="K71" s="22">
        <v>22367209.960000001</v>
      </c>
      <c r="L71" s="59">
        <f t="shared" si="0"/>
        <v>47.722684625549746</v>
      </c>
      <c r="M71" s="21">
        <v>10318</v>
      </c>
      <c r="N71" s="20"/>
      <c r="O71" s="2"/>
    </row>
    <row r="72" spans="1:15" ht="47.25" x14ac:dyDescent="0.25">
      <c r="A72" s="19"/>
      <c r="B72" s="33" t="s">
        <v>48</v>
      </c>
      <c r="C72" s="50"/>
      <c r="D72" s="50"/>
      <c r="E72" s="50"/>
      <c r="F72" s="51"/>
      <c r="G72" s="32" t="s">
        <v>46</v>
      </c>
      <c r="H72" s="31" t="s">
        <v>49</v>
      </c>
      <c r="I72" s="30" t="s">
        <v>160</v>
      </c>
      <c r="J72" s="29">
        <v>2534769.33</v>
      </c>
      <c r="K72" s="29">
        <f>K73</f>
        <v>2534764.42</v>
      </c>
      <c r="L72" s="59">
        <f t="shared" si="0"/>
        <v>99.999806294010966</v>
      </c>
      <c r="M72" s="28"/>
      <c r="N72" s="20"/>
      <c r="O72" s="2"/>
    </row>
    <row r="73" spans="1:15" ht="47.25" x14ac:dyDescent="0.25">
      <c r="A73" s="19"/>
      <c r="B73" s="27" t="s">
        <v>48</v>
      </c>
      <c r="C73" s="23" t="s">
        <v>36</v>
      </c>
      <c r="D73" s="23" t="s">
        <v>43</v>
      </c>
      <c r="E73" s="23" t="s">
        <v>47</v>
      </c>
      <c r="F73" s="26">
        <v>400</v>
      </c>
      <c r="G73" s="25" t="s">
        <v>190</v>
      </c>
      <c r="H73" s="24"/>
      <c r="I73" s="23">
        <v>400</v>
      </c>
      <c r="J73" s="22">
        <v>2534769.33</v>
      </c>
      <c r="K73" s="22">
        <v>2534764.42</v>
      </c>
      <c r="L73" s="59">
        <f t="shared" si="0"/>
        <v>99.999806294010966</v>
      </c>
      <c r="M73" s="21">
        <v>10100</v>
      </c>
      <c r="N73" s="20"/>
      <c r="O73" s="2"/>
    </row>
    <row r="74" spans="1:15" ht="47.25" x14ac:dyDescent="0.25">
      <c r="A74" s="19"/>
      <c r="B74" s="33" t="s">
        <v>44</v>
      </c>
      <c r="C74" s="50"/>
      <c r="D74" s="50"/>
      <c r="E74" s="50"/>
      <c r="F74" s="51"/>
      <c r="G74" s="32" t="s">
        <v>46</v>
      </c>
      <c r="H74" s="31" t="s">
        <v>45</v>
      </c>
      <c r="I74" s="30" t="s">
        <v>160</v>
      </c>
      <c r="J74" s="29">
        <v>10314758</v>
      </c>
      <c r="K74" s="29">
        <f>K75</f>
        <v>10314757.890000001</v>
      </c>
      <c r="L74" s="59">
        <f t="shared" si="0"/>
        <v>99.999998933566843</v>
      </c>
      <c r="M74" s="28"/>
      <c r="N74" s="20"/>
      <c r="O74" s="2"/>
    </row>
    <row r="75" spans="1:15" ht="47.25" x14ac:dyDescent="0.25">
      <c r="A75" s="19"/>
      <c r="B75" s="27" t="s">
        <v>44</v>
      </c>
      <c r="C75" s="23" t="s">
        <v>36</v>
      </c>
      <c r="D75" s="23" t="s">
        <v>43</v>
      </c>
      <c r="E75" s="23" t="s">
        <v>42</v>
      </c>
      <c r="F75" s="26">
        <v>400</v>
      </c>
      <c r="G75" s="25" t="s">
        <v>190</v>
      </c>
      <c r="H75" s="24"/>
      <c r="I75" s="23">
        <v>400</v>
      </c>
      <c r="J75" s="22">
        <v>10314758</v>
      </c>
      <c r="K75" s="22">
        <v>10314757.890000001</v>
      </c>
      <c r="L75" s="59">
        <f t="shared" si="0"/>
        <v>99.999998933566843</v>
      </c>
      <c r="M75" s="21">
        <v>10100</v>
      </c>
      <c r="N75" s="20"/>
      <c r="O75" s="2"/>
    </row>
    <row r="76" spans="1:15" ht="47.25" x14ac:dyDescent="0.25">
      <c r="A76" s="19"/>
      <c r="B76" s="33" t="s">
        <v>37</v>
      </c>
      <c r="C76" s="50"/>
      <c r="D76" s="50"/>
      <c r="E76" s="50"/>
      <c r="F76" s="51"/>
      <c r="G76" s="32" t="s">
        <v>41</v>
      </c>
      <c r="H76" s="31" t="s">
        <v>40</v>
      </c>
      <c r="I76" s="30" t="s">
        <v>160</v>
      </c>
      <c r="J76" s="29">
        <v>568846.04</v>
      </c>
      <c r="K76" s="29">
        <f>K77</f>
        <v>568846.04</v>
      </c>
      <c r="L76" s="59">
        <f t="shared" ref="L76:L139" si="1">K76/J76*100</f>
        <v>100</v>
      </c>
      <c r="M76" s="28"/>
      <c r="N76" s="20"/>
      <c r="O76" s="2"/>
    </row>
    <row r="77" spans="1:15" ht="63" x14ac:dyDescent="0.25">
      <c r="A77" s="19"/>
      <c r="B77" s="33" t="s">
        <v>37</v>
      </c>
      <c r="C77" s="50"/>
      <c r="D77" s="50"/>
      <c r="E77" s="50"/>
      <c r="F77" s="51"/>
      <c r="G77" s="32" t="s">
        <v>39</v>
      </c>
      <c r="H77" s="31" t="s">
        <v>38</v>
      </c>
      <c r="I77" s="30" t="s">
        <v>160</v>
      </c>
      <c r="J77" s="29">
        <v>568846.04</v>
      </c>
      <c r="K77" s="29">
        <f>K78</f>
        <v>568846.04</v>
      </c>
      <c r="L77" s="59">
        <f t="shared" si="1"/>
        <v>100</v>
      </c>
      <c r="M77" s="28"/>
      <c r="N77" s="20"/>
      <c r="O77" s="2"/>
    </row>
    <row r="78" spans="1:15" ht="47.25" x14ac:dyDescent="0.25">
      <c r="A78" s="19"/>
      <c r="B78" s="27" t="s">
        <v>37</v>
      </c>
      <c r="C78" s="23" t="s">
        <v>36</v>
      </c>
      <c r="D78" s="23" t="s">
        <v>35</v>
      </c>
      <c r="E78" s="23" t="s">
        <v>34</v>
      </c>
      <c r="F78" s="26">
        <v>600</v>
      </c>
      <c r="G78" s="25" t="s">
        <v>201</v>
      </c>
      <c r="H78" s="24"/>
      <c r="I78" s="23">
        <v>600</v>
      </c>
      <c r="J78" s="22">
        <v>568846.04</v>
      </c>
      <c r="K78" s="22">
        <v>568846.04</v>
      </c>
      <c r="L78" s="59">
        <f t="shared" si="1"/>
        <v>100</v>
      </c>
      <c r="M78" s="21">
        <v>10100</v>
      </c>
      <c r="N78" s="20"/>
      <c r="O78" s="2"/>
    </row>
    <row r="79" spans="1:15" ht="47.25" x14ac:dyDescent="0.25">
      <c r="A79" s="19"/>
      <c r="B79" s="33" t="s">
        <v>850</v>
      </c>
      <c r="C79" s="50"/>
      <c r="D79" s="50"/>
      <c r="E79" s="50"/>
      <c r="F79" s="51"/>
      <c r="G79" s="32" t="s">
        <v>33</v>
      </c>
      <c r="H79" s="31" t="s">
        <v>32</v>
      </c>
      <c r="I79" s="30" t="s">
        <v>160</v>
      </c>
      <c r="J79" s="29">
        <v>32667043.690000001</v>
      </c>
      <c r="K79" s="29">
        <f>K80+K83+K88+K91+K96</f>
        <v>32331977.079999998</v>
      </c>
      <c r="L79" s="59">
        <f t="shared" si="1"/>
        <v>98.97429772592929</v>
      </c>
      <c r="M79" s="28"/>
      <c r="N79" s="20"/>
      <c r="O79" s="2"/>
    </row>
    <row r="80" spans="1:15" ht="63" x14ac:dyDescent="0.25">
      <c r="A80" s="19"/>
      <c r="B80" s="33" t="s">
        <v>27</v>
      </c>
      <c r="C80" s="50"/>
      <c r="D80" s="50"/>
      <c r="E80" s="50"/>
      <c r="F80" s="51"/>
      <c r="G80" s="32" t="s">
        <v>31</v>
      </c>
      <c r="H80" s="31" t="s">
        <v>30</v>
      </c>
      <c r="I80" s="30" t="s">
        <v>160</v>
      </c>
      <c r="J80" s="29">
        <v>69805.39</v>
      </c>
      <c r="K80" s="29">
        <f>K81</f>
        <v>69805.39</v>
      </c>
      <c r="L80" s="59">
        <f t="shared" si="1"/>
        <v>100</v>
      </c>
      <c r="M80" s="28"/>
      <c r="N80" s="20"/>
      <c r="O80" s="2"/>
    </row>
    <row r="81" spans="1:15" ht="47.25" x14ac:dyDescent="0.25">
      <c r="A81" s="19"/>
      <c r="B81" s="33" t="s">
        <v>27</v>
      </c>
      <c r="C81" s="50"/>
      <c r="D81" s="50"/>
      <c r="E81" s="50"/>
      <c r="F81" s="51"/>
      <c r="G81" s="32" t="s">
        <v>29</v>
      </c>
      <c r="H81" s="31" t="s">
        <v>28</v>
      </c>
      <c r="I81" s="30" t="s">
        <v>160</v>
      </c>
      <c r="J81" s="29">
        <v>69805.39</v>
      </c>
      <c r="K81" s="29">
        <f>K82</f>
        <v>69805.39</v>
      </c>
      <c r="L81" s="59">
        <f t="shared" si="1"/>
        <v>100</v>
      </c>
      <c r="M81" s="28"/>
      <c r="N81" s="20"/>
      <c r="O81" s="2"/>
    </row>
    <row r="82" spans="1:15" ht="31.5" x14ac:dyDescent="0.25">
      <c r="A82" s="19"/>
      <c r="B82" s="27" t="s">
        <v>27</v>
      </c>
      <c r="C82" s="23" t="s">
        <v>849</v>
      </c>
      <c r="D82" s="23" t="s">
        <v>26</v>
      </c>
      <c r="E82" s="23" t="s">
        <v>25</v>
      </c>
      <c r="F82" s="26">
        <v>200</v>
      </c>
      <c r="G82" s="25" t="s">
        <v>167</v>
      </c>
      <c r="H82" s="24"/>
      <c r="I82" s="23">
        <v>200</v>
      </c>
      <c r="J82" s="22">
        <v>69805.39</v>
      </c>
      <c r="K82" s="22">
        <v>69805.39</v>
      </c>
      <c r="L82" s="59">
        <f t="shared" si="1"/>
        <v>100</v>
      </c>
      <c r="M82" s="21">
        <v>10100</v>
      </c>
      <c r="N82" s="20"/>
      <c r="O82" s="2"/>
    </row>
    <row r="83" spans="1:15" ht="63" x14ac:dyDescent="0.25">
      <c r="A83" s="19"/>
      <c r="B83" s="33" t="s">
        <v>16</v>
      </c>
      <c r="C83" s="50"/>
      <c r="D83" s="50"/>
      <c r="E83" s="50"/>
      <c r="F83" s="51"/>
      <c r="G83" s="32" t="s">
        <v>24</v>
      </c>
      <c r="H83" s="31" t="s">
        <v>23</v>
      </c>
      <c r="I83" s="30" t="s">
        <v>160</v>
      </c>
      <c r="J83" s="29">
        <v>4510000</v>
      </c>
      <c r="K83" s="29">
        <f>K84+K86</f>
        <v>4818391.59</v>
      </c>
      <c r="L83" s="59">
        <f t="shared" si="1"/>
        <v>106.8379509977827</v>
      </c>
      <c r="M83" s="28"/>
      <c r="N83" s="20"/>
      <c r="O83" s="2"/>
    </row>
    <row r="84" spans="1:15" ht="47.25" x14ac:dyDescent="0.25">
      <c r="A84" s="19"/>
      <c r="B84" s="33" t="s">
        <v>20</v>
      </c>
      <c r="C84" s="50"/>
      <c r="D84" s="50"/>
      <c r="E84" s="50"/>
      <c r="F84" s="51"/>
      <c r="G84" s="32" t="s">
        <v>22</v>
      </c>
      <c r="H84" s="31" t="s">
        <v>21</v>
      </c>
      <c r="I84" s="30" t="s">
        <v>160</v>
      </c>
      <c r="J84" s="29">
        <v>2260000</v>
      </c>
      <c r="K84" s="29">
        <f>K85</f>
        <v>2259195.96</v>
      </c>
      <c r="L84" s="59">
        <f t="shared" si="1"/>
        <v>99.96442300884955</v>
      </c>
      <c r="M84" s="28"/>
      <c r="N84" s="20"/>
      <c r="O84" s="2"/>
    </row>
    <row r="85" spans="1:15" ht="31.5" x14ac:dyDescent="0.25">
      <c r="A85" s="19"/>
      <c r="B85" s="27" t="s">
        <v>20</v>
      </c>
      <c r="C85" s="23" t="s">
        <v>849</v>
      </c>
      <c r="D85" s="23" t="s">
        <v>15</v>
      </c>
      <c r="E85" s="23" t="s">
        <v>19</v>
      </c>
      <c r="F85" s="26">
        <v>300</v>
      </c>
      <c r="G85" s="25" t="s">
        <v>250</v>
      </c>
      <c r="H85" s="24"/>
      <c r="I85" s="23">
        <v>300</v>
      </c>
      <c r="J85" s="22">
        <v>2260000</v>
      </c>
      <c r="K85" s="22">
        <v>2259195.96</v>
      </c>
      <c r="L85" s="59">
        <f t="shared" si="1"/>
        <v>99.96442300884955</v>
      </c>
      <c r="M85" s="21">
        <v>10100</v>
      </c>
      <c r="N85" s="20"/>
      <c r="O85" s="2"/>
    </row>
    <row r="86" spans="1:15" ht="94.5" x14ac:dyDescent="0.25">
      <c r="A86" s="19"/>
      <c r="B86" s="33" t="s">
        <v>16</v>
      </c>
      <c r="C86" s="50"/>
      <c r="D86" s="50"/>
      <c r="E86" s="50"/>
      <c r="F86" s="51"/>
      <c r="G86" s="32" t="s">
        <v>18</v>
      </c>
      <c r="H86" s="31" t="s">
        <v>17</v>
      </c>
      <c r="I86" s="30" t="s">
        <v>160</v>
      </c>
      <c r="J86" s="29">
        <v>2250000</v>
      </c>
      <c r="K86" s="29">
        <f>K87</f>
        <v>2559195.63</v>
      </c>
      <c r="L86" s="59">
        <f t="shared" si="1"/>
        <v>113.74202799999999</v>
      </c>
      <c r="M86" s="28"/>
      <c r="N86" s="20"/>
      <c r="O86" s="2"/>
    </row>
    <row r="87" spans="1:15" ht="31.5" x14ac:dyDescent="0.25">
      <c r="A87" s="19"/>
      <c r="B87" s="27" t="s">
        <v>16</v>
      </c>
      <c r="C87" s="23" t="s">
        <v>849</v>
      </c>
      <c r="D87" s="23" t="s">
        <v>15</v>
      </c>
      <c r="E87" s="23" t="s">
        <v>14</v>
      </c>
      <c r="F87" s="26">
        <v>300</v>
      </c>
      <c r="G87" s="25" t="s">
        <v>250</v>
      </c>
      <c r="H87" s="24"/>
      <c r="I87" s="23">
        <v>300</v>
      </c>
      <c r="J87" s="22">
        <v>2250000</v>
      </c>
      <c r="K87" s="22">
        <v>2559195.63</v>
      </c>
      <c r="L87" s="59">
        <f t="shared" si="1"/>
        <v>113.74202799999999</v>
      </c>
      <c r="M87" s="21">
        <v>10313</v>
      </c>
      <c r="N87" s="20"/>
      <c r="O87" s="2"/>
    </row>
    <row r="88" spans="1:15" ht="47.25" x14ac:dyDescent="0.25">
      <c r="A88" s="19"/>
      <c r="B88" s="33" t="s">
        <v>9</v>
      </c>
      <c r="C88" s="50"/>
      <c r="D88" s="50"/>
      <c r="E88" s="50"/>
      <c r="F88" s="51"/>
      <c r="G88" s="32" t="s">
        <v>13</v>
      </c>
      <c r="H88" s="31" t="s">
        <v>12</v>
      </c>
      <c r="I88" s="30" t="s">
        <v>160</v>
      </c>
      <c r="J88" s="29">
        <v>2031834</v>
      </c>
      <c r="K88" s="29">
        <f>K89</f>
        <v>1826395.2</v>
      </c>
      <c r="L88" s="59">
        <f t="shared" si="1"/>
        <v>89.888996837340045</v>
      </c>
      <c r="M88" s="28"/>
      <c r="N88" s="20"/>
      <c r="O88" s="2"/>
    </row>
    <row r="89" spans="1:15" ht="31.5" x14ac:dyDescent="0.25">
      <c r="A89" s="19"/>
      <c r="B89" s="33" t="s">
        <v>9</v>
      </c>
      <c r="C89" s="50"/>
      <c r="D89" s="50"/>
      <c r="E89" s="50"/>
      <c r="F89" s="51"/>
      <c r="G89" s="32" t="s">
        <v>11</v>
      </c>
      <c r="H89" s="31" t="s">
        <v>10</v>
      </c>
      <c r="I89" s="30" t="s">
        <v>160</v>
      </c>
      <c r="J89" s="29">
        <v>2031834</v>
      </c>
      <c r="K89" s="29">
        <f>K90</f>
        <v>1826395.2</v>
      </c>
      <c r="L89" s="59">
        <f t="shared" si="1"/>
        <v>89.888996837340045</v>
      </c>
      <c r="M89" s="28"/>
      <c r="N89" s="20"/>
      <c r="O89" s="2"/>
    </row>
    <row r="90" spans="1:15" ht="31.5" x14ac:dyDescent="0.25">
      <c r="A90" s="19"/>
      <c r="B90" s="27" t="s">
        <v>9</v>
      </c>
      <c r="C90" s="23" t="s">
        <v>849</v>
      </c>
      <c r="D90" s="23" t="s">
        <v>8</v>
      </c>
      <c r="E90" s="23" t="s">
        <v>7</v>
      </c>
      <c r="F90" s="26">
        <v>300</v>
      </c>
      <c r="G90" s="25" t="s">
        <v>250</v>
      </c>
      <c r="H90" s="24"/>
      <c r="I90" s="23">
        <v>300</v>
      </c>
      <c r="J90" s="22">
        <v>2031834</v>
      </c>
      <c r="K90" s="22">
        <v>1826395.2</v>
      </c>
      <c r="L90" s="59">
        <f t="shared" si="1"/>
        <v>89.888996837340045</v>
      </c>
      <c r="M90" s="21">
        <v>10100</v>
      </c>
      <c r="N90" s="20"/>
      <c r="O90" s="2"/>
    </row>
    <row r="91" spans="1:15" ht="78.75" x14ac:dyDescent="0.25">
      <c r="A91" s="19"/>
      <c r="B91" s="33" t="s">
        <v>857</v>
      </c>
      <c r="C91" s="50"/>
      <c r="D91" s="50"/>
      <c r="E91" s="50"/>
      <c r="F91" s="51"/>
      <c r="G91" s="32" t="s">
        <v>6</v>
      </c>
      <c r="H91" s="31" t="s">
        <v>5</v>
      </c>
      <c r="I91" s="30" t="s">
        <v>160</v>
      </c>
      <c r="J91" s="29">
        <v>23529411.989999998</v>
      </c>
      <c r="K91" s="29">
        <f>K92+K94</f>
        <v>23517384.899999999</v>
      </c>
      <c r="L91" s="59">
        <f t="shared" si="1"/>
        <v>99.948884867989435</v>
      </c>
      <c r="M91" s="28"/>
      <c r="N91" s="20"/>
      <c r="O91" s="2"/>
    </row>
    <row r="92" spans="1:15" ht="47.25" x14ac:dyDescent="0.25">
      <c r="A92" s="19"/>
      <c r="B92" s="33" t="s">
        <v>2</v>
      </c>
      <c r="C92" s="50"/>
      <c r="D92" s="50"/>
      <c r="E92" s="50"/>
      <c r="F92" s="51"/>
      <c r="G92" s="32" t="s">
        <v>4</v>
      </c>
      <c r="H92" s="31" t="s">
        <v>3</v>
      </c>
      <c r="I92" s="30" t="s">
        <v>160</v>
      </c>
      <c r="J92" s="29">
        <v>3529412</v>
      </c>
      <c r="K92" s="29">
        <f>K93</f>
        <v>3527607.77</v>
      </c>
      <c r="L92" s="59">
        <f t="shared" si="1"/>
        <v>99.948880153407998</v>
      </c>
      <c r="M92" s="28"/>
      <c r="N92" s="20"/>
      <c r="O92" s="2"/>
    </row>
    <row r="93" spans="1:15" ht="47.25" x14ac:dyDescent="0.25">
      <c r="A93" s="19"/>
      <c r="B93" s="27" t="s">
        <v>2</v>
      </c>
      <c r="C93" s="23" t="s">
        <v>849</v>
      </c>
      <c r="D93" s="23" t="s">
        <v>856</v>
      </c>
      <c r="E93" s="23" t="s">
        <v>1</v>
      </c>
      <c r="F93" s="26">
        <v>400</v>
      </c>
      <c r="G93" s="25" t="s">
        <v>190</v>
      </c>
      <c r="H93" s="24"/>
      <c r="I93" s="23">
        <v>400</v>
      </c>
      <c r="J93" s="22">
        <v>3529412</v>
      </c>
      <c r="K93" s="22">
        <v>3527607.77</v>
      </c>
      <c r="L93" s="59">
        <f t="shared" si="1"/>
        <v>99.948880153407998</v>
      </c>
      <c r="M93" s="21">
        <v>10100</v>
      </c>
      <c r="N93" s="20"/>
      <c r="O93" s="2"/>
    </row>
    <row r="94" spans="1:15" ht="78.75" x14ac:dyDescent="0.25">
      <c r="A94" s="19"/>
      <c r="B94" s="33" t="s">
        <v>857</v>
      </c>
      <c r="C94" s="50"/>
      <c r="D94" s="50"/>
      <c r="E94" s="50"/>
      <c r="F94" s="51"/>
      <c r="G94" s="32" t="s">
        <v>0</v>
      </c>
      <c r="H94" s="31" t="s">
        <v>858</v>
      </c>
      <c r="I94" s="30" t="s">
        <v>160</v>
      </c>
      <c r="J94" s="29">
        <v>19999999.989999998</v>
      </c>
      <c r="K94" s="29">
        <f>K95</f>
        <v>19989777.129999999</v>
      </c>
      <c r="L94" s="59">
        <f t="shared" si="1"/>
        <v>99.94888569997444</v>
      </c>
      <c r="M94" s="28"/>
      <c r="N94" s="20"/>
      <c r="O94" s="2"/>
    </row>
    <row r="95" spans="1:15" ht="47.25" x14ac:dyDescent="0.25">
      <c r="A95" s="19"/>
      <c r="B95" s="27" t="s">
        <v>857</v>
      </c>
      <c r="C95" s="23" t="s">
        <v>849</v>
      </c>
      <c r="D95" s="23" t="s">
        <v>856</v>
      </c>
      <c r="E95" s="23" t="s">
        <v>855</v>
      </c>
      <c r="F95" s="26">
        <v>400</v>
      </c>
      <c r="G95" s="25" t="s">
        <v>190</v>
      </c>
      <c r="H95" s="24"/>
      <c r="I95" s="23">
        <v>400</v>
      </c>
      <c r="J95" s="22">
        <v>19999999.989999998</v>
      </c>
      <c r="K95" s="22">
        <v>19989777.129999999</v>
      </c>
      <c r="L95" s="59">
        <f t="shared" si="1"/>
        <v>99.94888569997444</v>
      </c>
      <c r="M95" s="21">
        <v>10312</v>
      </c>
      <c r="N95" s="20"/>
      <c r="O95" s="2"/>
    </row>
    <row r="96" spans="1:15" ht="47.25" x14ac:dyDescent="0.25">
      <c r="A96" s="19"/>
      <c r="B96" s="33" t="s">
        <v>850</v>
      </c>
      <c r="C96" s="50"/>
      <c r="D96" s="50"/>
      <c r="E96" s="50"/>
      <c r="F96" s="51"/>
      <c r="G96" s="32" t="s">
        <v>854</v>
      </c>
      <c r="H96" s="31" t="s">
        <v>853</v>
      </c>
      <c r="I96" s="30" t="s">
        <v>160</v>
      </c>
      <c r="J96" s="29">
        <v>2525992.31</v>
      </c>
      <c r="K96" s="29">
        <f>K97</f>
        <v>2100000</v>
      </c>
      <c r="L96" s="59">
        <f t="shared" si="1"/>
        <v>83.135645017066579</v>
      </c>
      <c r="M96" s="28"/>
      <c r="N96" s="20"/>
      <c r="O96" s="2"/>
    </row>
    <row r="97" spans="1:15" ht="63" x14ac:dyDescent="0.25">
      <c r="A97" s="19"/>
      <c r="B97" s="33" t="s">
        <v>850</v>
      </c>
      <c r="C97" s="50"/>
      <c r="D97" s="50"/>
      <c r="E97" s="50"/>
      <c r="F97" s="51"/>
      <c r="G97" s="32" t="s">
        <v>852</v>
      </c>
      <c r="H97" s="31" t="s">
        <v>851</v>
      </c>
      <c r="I97" s="30" t="s">
        <v>160</v>
      </c>
      <c r="J97" s="29">
        <v>2525992.31</v>
      </c>
      <c r="K97" s="29">
        <f>K98</f>
        <v>2100000</v>
      </c>
      <c r="L97" s="59">
        <f t="shared" si="1"/>
        <v>83.135645017066579</v>
      </c>
      <c r="M97" s="28"/>
      <c r="N97" s="20"/>
      <c r="O97" s="2"/>
    </row>
    <row r="98" spans="1:15" ht="47.25" x14ac:dyDescent="0.25">
      <c r="A98" s="19"/>
      <c r="B98" s="27" t="s">
        <v>850</v>
      </c>
      <c r="C98" s="23" t="s">
        <v>849</v>
      </c>
      <c r="D98" s="23" t="s">
        <v>848</v>
      </c>
      <c r="E98" s="23" t="s">
        <v>847</v>
      </c>
      <c r="F98" s="26">
        <v>400</v>
      </c>
      <c r="G98" s="25" t="s">
        <v>190</v>
      </c>
      <c r="H98" s="24"/>
      <c r="I98" s="23">
        <v>400</v>
      </c>
      <c r="J98" s="22">
        <v>2525992.31</v>
      </c>
      <c r="K98" s="22">
        <v>2100000</v>
      </c>
      <c r="L98" s="59">
        <f t="shared" si="1"/>
        <v>83.135645017066579</v>
      </c>
      <c r="M98" s="21">
        <v>10100</v>
      </c>
      <c r="N98" s="20"/>
      <c r="O98" s="2"/>
    </row>
    <row r="99" spans="1:15" ht="47.25" x14ac:dyDescent="0.25">
      <c r="A99" s="19"/>
      <c r="B99" s="33" t="s">
        <v>841</v>
      </c>
      <c r="C99" s="50"/>
      <c r="D99" s="50"/>
      <c r="E99" s="50"/>
      <c r="F99" s="51"/>
      <c r="G99" s="32" t="s">
        <v>846</v>
      </c>
      <c r="H99" s="31" t="s">
        <v>845</v>
      </c>
      <c r="I99" s="30" t="s">
        <v>160</v>
      </c>
      <c r="J99" s="29">
        <v>1445500</v>
      </c>
      <c r="K99" s="29">
        <f>K100</f>
        <v>329100</v>
      </c>
      <c r="L99" s="59">
        <f t="shared" si="1"/>
        <v>22.767208578346594</v>
      </c>
      <c r="M99" s="28"/>
      <c r="N99" s="20"/>
      <c r="O99" s="2"/>
    </row>
    <row r="100" spans="1:15" ht="47.25" x14ac:dyDescent="0.25">
      <c r="A100" s="19"/>
      <c r="B100" s="33" t="s">
        <v>841</v>
      </c>
      <c r="C100" s="50"/>
      <c r="D100" s="50"/>
      <c r="E100" s="50"/>
      <c r="F100" s="51"/>
      <c r="G100" s="32" t="s">
        <v>844</v>
      </c>
      <c r="H100" s="31" t="s">
        <v>843</v>
      </c>
      <c r="I100" s="30" t="s">
        <v>160</v>
      </c>
      <c r="J100" s="29">
        <v>1445500</v>
      </c>
      <c r="K100" s="29">
        <f>K101</f>
        <v>329100</v>
      </c>
      <c r="L100" s="59">
        <f t="shared" si="1"/>
        <v>22.767208578346594</v>
      </c>
      <c r="M100" s="28"/>
      <c r="N100" s="20"/>
      <c r="O100" s="2"/>
    </row>
    <row r="101" spans="1:15" ht="31.5" x14ac:dyDescent="0.25">
      <c r="A101" s="19"/>
      <c r="B101" s="33" t="s">
        <v>841</v>
      </c>
      <c r="C101" s="50"/>
      <c r="D101" s="50"/>
      <c r="E101" s="50"/>
      <c r="F101" s="51"/>
      <c r="G101" s="32" t="s">
        <v>169</v>
      </c>
      <c r="H101" s="31" t="s">
        <v>842</v>
      </c>
      <c r="I101" s="30" t="s">
        <v>160</v>
      </c>
      <c r="J101" s="29">
        <v>1445500</v>
      </c>
      <c r="K101" s="29">
        <f>K102</f>
        <v>329100</v>
      </c>
      <c r="L101" s="59">
        <f t="shared" si="1"/>
        <v>22.767208578346594</v>
      </c>
      <c r="M101" s="28"/>
      <c r="N101" s="20"/>
      <c r="O101" s="2"/>
    </row>
    <row r="102" spans="1:15" ht="31.5" x14ac:dyDescent="0.25">
      <c r="A102" s="19"/>
      <c r="B102" s="27" t="s">
        <v>841</v>
      </c>
      <c r="C102" s="23" t="s">
        <v>840</v>
      </c>
      <c r="D102" s="23" t="s">
        <v>839</v>
      </c>
      <c r="E102" s="23" t="s">
        <v>838</v>
      </c>
      <c r="F102" s="26">
        <v>200</v>
      </c>
      <c r="G102" s="25" t="s">
        <v>167</v>
      </c>
      <c r="H102" s="24"/>
      <c r="I102" s="23">
        <v>200</v>
      </c>
      <c r="J102" s="22">
        <v>1445500</v>
      </c>
      <c r="K102" s="22">
        <v>329100</v>
      </c>
      <c r="L102" s="59">
        <f t="shared" si="1"/>
        <v>22.767208578346594</v>
      </c>
      <c r="M102" s="21">
        <v>10100</v>
      </c>
      <c r="N102" s="20"/>
      <c r="O102" s="2"/>
    </row>
    <row r="103" spans="1:15" ht="31.5" x14ac:dyDescent="0.25">
      <c r="A103" s="19"/>
      <c r="B103" s="33" t="s">
        <v>813</v>
      </c>
      <c r="C103" s="50"/>
      <c r="D103" s="50"/>
      <c r="E103" s="50"/>
      <c r="F103" s="51"/>
      <c r="G103" s="32" t="s">
        <v>837</v>
      </c>
      <c r="H103" s="31" t="s">
        <v>836</v>
      </c>
      <c r="I103" s="30" t="s">
        <v>160</v>
      </c>
      <c r="J103" s="29">
        <v>6309724</v>
      </c>
      <c r="K103" s="29">
        <f>K104+K116</f>
        <v>6107113.79</v>
      </c>
      <c r="L103" s="59">
        <f t="shared" si="1"/>
        <v>96.788921195285255</v>
      </c>
      <c r="M103" s="28"/>
      <c r="N103" s="20"/>
      <c r="O103" s="2"/>
    </row>
    <row r="104" spans="1:15" ht="78.75" x14ac:dyDescent="0.25">
      <c r="A104" s="19"/>
      <c r="B104" s="33" t="s">
        <v>820</v>
      </c>
      <c r="C104" s="50"/>
      <c r="D104" s="50"/>
      <c r="E104" s="50"/>
      <c r="F104" s="51"/>
      <c r="G104" s="32" t="s">
        <v>835</v>
      </c>
      <c r="H104" s="31" t="s">
        <v>834</v>
      </c>
      <c r="I104" s="30" t="s">
        <v>160</v>
      </c>
      <c r="J104" s="29">
        <v>2309724</v>
      </c>
      <c r="K104" s="29">
        <f>K105+K109+K112+K114</f>
        <v>2107113.79</v>
      </c>
      <c r="L104" s="59">
        <f t="shared" si="1"/>
        <v>91.227947148663645</v>
      </c>
      <c r="M104" s="28"/>
      <c r="N104" s="20"/>
      <c r="O104" s="2"/>
    </row>
    <row r="105" spans="1:15" ht="31.5" x14ac:dyDescent="0.25">
      <c r="A105" s="19"/>
      <c r="B105" s="33" t="s">
        <v>832</v>
      </c>
      <c r="C105" s="50"/>
      <c r="D105" s="50"/>
      <c r="E105" s="50"/>
      <c r="F105" s="51"/>
      <c r="G105" s="32" t="s">
        <v>391</v>
      </c>
      <c r="H105" s="31" t="s">
        <v>833</v>
      </c>
      <c r="I105" s="30" t="s">
        <v>160</v>
      </c>
      <c r="J105" s="29">
        <v>304730</v>
      </c>
      <c r="K105" s="29">
        <f>K106+K107+K108</f>
        <v>302810</v>
      </c>
      <c r="L105" s="59">
        <f t="shared" si="1"/>
        <v>99.369934039969806</v>
      </c>
      <c r="M105" s="28"/>
      <c r="N105" s="20"/>
      <c r="O105" s="2"/>
    </row>
    <row r="106" spans="1:15" ht="78.75" x14ac:dyDescent="0.25">
      <c r="A106" s="19"/>
      <c r="B106" s="27" t="s">
        <v>832</v>
      </c>
      <c r="C106" s="23" t="s">
        <v>812</v>
      </c>
      <c r="D106" s="23" t="s">
        <v>819</v>
      </c>
      <c r="E106" s="23" t="s">
        <v>831</v>
      </c>
      <c r="F106" s="26">
        <v>100</v>
      </c>
      <c r="G106" s="25" t="s">
        <v>175</v>
      </c>
      <c r="H106" s="24"/>
      <c r="I106" s="23">
        <v>100</v>
      </c>
      <c r="J106" s="22">
        <v>285530</v>
      </c>
      <c r="K106" s="22">
        <v>285530</v>
      </c>
      <c r="L106" s="59">
        <f t="shared" si="1"/>
        <v>100</v>
      </c>
      <c r="M106" s="21">
        <v>10100</v>
      </c>
      <c r="N106" s="20"/>
      <c r="O106" s="2"/>
    </row>
    <row r="107" spans="1:15" ht="31.5" x14ac:dyDescent="0.25">
      <c r="A107" s="19"/>
      <c r="B107" s="27" t="s">
        <v>832</v>
      </c>
      <c r="C107" s="23" t="s">
        <v>812</v>
      </c>
      <c r="D107" s="23" t="s">
        <v>819</v>
      </c>
      <c r="E107" s="23" t="s">
        <v>831</v>
      </c>
      <c r="F107" s="26">
        <v>200</v>
      </c>
      <c r="G107" s="25" t="s">
        <v>167</v>
      </c>
      <c r="H107" s="24"/>
      <c r="I107" s="23">
        <v>200</v>
      </c>
      <c r="J107" s="22">
        <v>18900</v>
      </c>
      <c r="K107" s="22">
        <v>16980</v>
      </c>
      <c r="L107" s="59">
        <f t="shared" si="1"/>
        <v>89.841269841269849</v>
      </c>
      <c r="M107" s="21">
        <v>10100</v>
      </c>
      <c r="N107" s="20"/>
      <c r="O107" s="2"/>
    </row>
    <row r="108" spans="1:15" ht="31.5" x14ac:dyDescent="0.25">
      <c r="A108" s="19"/>
      <c r="B108" s="27" t="s">
        <v>832</v>
      </c>
      <c r="C108" s="23" t="s">
        <v>812</v>
      </c>
      <c r="D108" s="23" t="s">
        <v>819</v>
      </c>
      <c r="E108" s="23" t="s">
        <v>831</v>
      </c>
      <c r="F108" s="26">
        <v>800</v>
      </c>
      <c r="G108" s="25" t="s">
        <v>162</v>
      </c>
      <c r="H108" s="24"/>
      <c r="I108" s="23">
        <v>800</v>
      </c>
      <c r="J108" s="22">
        <v>300</v>
      </c>
      <c r="K108" s="22">
        <v>300</v>
      </c>
      <c r="L108" s="59">
        <f t="shared" si="1"/>
        <v>100</v>
      </c>
      <c r="M108" s="21">
        <v>10100</v>
      </c>
      <c r="N108" s="20"/>
      <c r="O108" s="2"/>
    </row>
    <row r="109" spans="1:15" ht="47.25" x14ac:dyDescent="0.25">
      <c r="A109" s="19"/>
      <c r="B109" s="33" t="s">
        <v>828</v>
      </c>
      <c r="C109" s="50"/>
      <c r="D109" s="50"/>
      <c r="E109" s="50"/>
      <c r="F109" s="51"/>
      <c r="G109" s="32" t="s">
        <v>830</v>
      </c>
      <c r="H109" s="31" t="s">
        <v>829</v>
      </c>
      <c r="I109" s="30" t="s">
        <v>160</v>
      </c>
      <c r="J109" s="29">
        <v>1307309.79</v>
      </c>
      <c r="K109" s="29">
        <f>K110+K111</f>
        <v>1307309.79</v>
      </c>
      <c r="L109" s="59">
        <f t="shared" si="1"/>
        <v>100</v>
      </c>
      <c r="M109" s="28"/>
      <c r="N109" s="20"/>
      <c r="O109" s="2"/>
    </row>
    <row r="110" spans="1:15" ht="31.5" x14ac:dyDescent="0.25">
      <c r="A110" s="19"/>
      <c r="B110" s="27" t="s">
        <v>828</v>
      </c>
      <c r="C110" s="23" t="s">
        <v>812</v>
      </c>
      <c r="D110" s="23" t="s">
        <v>819</v>
      </c>
      <c r="E110" s="23" t="s">
        <v>827</v>
      </c>
      <c r="F110" s="26">
        <v>200</v>
      </c>
      <c r="G110" s="25" t="s">
        <v>167</v>
      </c>
      <c r="H110" s="24"/>
      <c r="I110" s="23">
        <v>200</v>
      </c>
      <c r="J110" s="22">
        <v>14209.79</v>
      </c>
      <c r="K110" s="22">
        <v>14209.79</v>
      </c>
      <c r="L110" s="59">
        <f t="shared" si="1"/>
        <v>100</v>
      </c>
      <c r="M110" s="21">
        <v>10100</v>
      </c>
      <c r="N110" s="20"/>
      <c r="O110" s="2"/>
    </row>
    <row r="111" spans="1:15" ht="31.5" x14ac:dyDescent="0.25">
      <c r="A111" s="19"/>
      <c r="B111" s="27" t="s">
        <v>828</v>
      </c>
      <c r="C111" s="23" t="s">
        <v>812</v>
      </c>
      <c r="D111" s="23" t="s">
        <v>819</v>
      </c>
      <c r="E111" s="23" t="s">
        <v>827</v>
      </c>
      <c r="F111" s="26">
        <v>300</v>
      </c>
      <c r="G111" s="25" t="s">
        <v>250</v>
      </c>
      <c r="H111" s="24"/>
      <c r="I111" s="23">
        <v>300</v>
      </c>
      <c r="J111" s="22">
        <v>1293100</v>
      </c>
      <c r="K111" s="22">
        <v>1293100</v>
      </c>
      <c r="L111" s="59">
        <f t="shared" si="1"/>
        <v>100</v>
      </c>
      <c r="M111" s="21">
        <v>10100</v>
      </c>
      <c r="N111" s="20"/>
      <c r="O111" s="2"/>
    </row>
    <row r="112" spans="1:15" ht="63" x14ac:dyDescent="0.25">
      <c r="A112" s="19"/>
      <c r="B112" s="33" t="s">
        <v>824</v>
      </c>
      <c r="C112" s="50"/>
      <c r="D112" s="50"/>
      <c r="E112" s="50"/>
      <c r="F112" s="51"/>
      <c r="G112" s="32" t="s">
        <v>826</v>
      </c>
      <c r="H112" s="31" t="s">
        <v>825</v>
      </c>
      <c r="I112" s="30" t="s">
        <v>160</v>
      </c>
      <c r="J112" s="29">
        <v>375942.21</v>
      </c>
      <c r="K112" s="29">
        <f>K113</f>
        <v>175252</v>
      </c>
      <c r="L112" s="59">
        <f t="shared" si="1"/>
        <v>46.616739312140552</v>
      </c>
      <c r="M112" s="28"/>
      <c r="N112" s="20"/>
      <c r="O112" s="2"/>
    </row>
    <row r="113" spans="1:15" ht="47.25" x14ac:dyDescent="0.25">
      <c r="A113" s="19"/>
      <c r="B113" s="27" t="s">
        <v>824</v>
      </c>
      <c r="C113" s="23" t="s">
        <v>812</v>
      </c>
      <c r="D113" s="23" t="s">
        <v>819</v>
      </c>
      <c r="E113" s="23" t="s">
        <v>823</v>
      </c>
      <c r="F113" s="26">
        <v>600</v>
      </c>
      <c r="G113" s="25" t="s">
        <v>201</v>
      </c>
      <c r="H113" s="24"/>
      <c r="I113" s="23">
        <v>600</v>
      </c>
      <c r="J113" s="22">
        <v>375942.21</v>
      </c>
      <c r="K113" s="22">
        <v>175252</v>
      </c>
      <c r="L113" s="59">
        <f t="shared" si="1"/>
        <v>46.616739312140552</v>
      </c>
      <c r="M113" s="21">
        <v>10100</v>
      </c>
      <c r="N113" s="20"/>
      <c r="O113" s="2"/>
    </row>
    <row r="114" spans="1:15" ht="78.75" x14ac:dyDescent="0.25">
      <c r="A114" s="19"/>
      <c r="B114" s="33" t="s">
        <v>820</v>
      </c>
      <c r="C114" s="50"/>
      <c r="D114" s="50"/>
      <c r="E114" s="50"/>
      <c r="F114" s="51"/>
      <c r="G114" s="32" t="s">
        <v>822</v>
      </c>
      <c r="H114" s="31" t="s">
        <v>821</v>
      </c>
      <c r="I114" s="30" t="s">
        <v>160</v>
      </c>
      <c r="J114" s="29">
        <v>321742</v>
      </c>
      <c r="K114" s="29">
        <f>K115</f>
        <v>321742</v>
      </c>
      <c r="L114" s="59">
        <f t="shared" si="1"/>
        <v>100</v>
      </c>
      <c r="M114" s="28"/>
      <c r="N114" s="20"/>
      <c r="O114" s="2"/>
    </row>
    <row r="115" spans="1:15" ht="47.25" x14ac:dyDescent="0.25">
      <c r="A115" s="19"/>
      <c r="B115" s="27" t="s">
        <v>820</v>
      </c>
      <c r="C115" s="23" t="s">
        <v>812</v>
      </c>
      <c r="D115" s="23" t="s">
        <v>819</v>
      </c>
      <c r="E115" s="23" t="s">
        <v>818</v>
      </c>
      <c r="F115" s="26">
        <v>600</v>
      </c>
      <c r="G115" s="25" t="s">
        <v>201</v>
      </c>
      <c r="H115" s="24"/>
      <c r="I115" s="23">
        <v>600</v>
      </c>
      <c r="J115" s="22">
        <v>321742</v>
      </c>
      <c r="K115" s="22">
        <v>321742</v>
      </c>
      <c r="L115" s="59">
        <f t="shared" si="1"/>
        <v>100</v>
      </c>
      <c r="M115" s="21">
        <v>10354</v>
      </c>
      <c r="N115" s="20"/>
      <c r="O115" s="2"/>
    </row>
    <row r="116" spans="1:15" ht="47.25" x14ac:dyDescent="0.25">
      <c r="A116" s="19"/>
      <c r="B116" s="33" t="s">
        <v>813</v>
      </c>
      <c r="C116" s="50"/>
      <c r="D116" s="50"/>
      <c r="E116" s="50"/>
      <c r="F116" s="51"/>
      <c r="G116" s="32" t="s">
        <v>817</v>
      </c>
      <c r="H116" s="31" t="s">
        <v>816</v>
      </c>
      <c r="I116" s="30" t="s">
        <v>160</v>
      </c>
      <c r="J116" s="29">
        <v>4000000</v>
      </c>
      <c r="K116" s="29">
        <f>K117</f>
        <v>4000000</v>
      </c>
      <c r="L116" s="59">
        <f t="shared" si="1"/>
        <v>100</v>
      </c>
      <c r="M116" s="28"/>
      <c r="N116" s="20"/>
      <c r="O116" s="2"/>
    </row>
    <row r="117" spans="1:15" ht="31.5" x14ac:dyDescent="0.25">
      <c r="A117" s="19"/>
      <c r="B117" s="33" t="s">
        <v>813</v>
      </c>
      <c r="C117" s="50"/>
      <c r="D117" s="50"/>
      <c r="E117" s="50"/>
      <c r="F117" s="51"/>
      <c r="G117" s="32" t="s">
        <v>815</v>
      </c>
      <c r="H117" s="31" t="s">
        <v>814</v>
      </c>
      <c r="I117" s="30" t="s">
        <v>160</v>
      </c>
      <c r="J117" s="29">
        <v>4000000</v>
      </c>
      <c r="K117" s="29">
        <f>K118</f>
        <v>4000000</v>
      </c>
      <c r="L117" s="59">
        <f t="shared" si="1"/>
        <v>100</v>
      </c>
      <c r="M117" s="28"/>
      <c r="N117" s="20"/>
      <c r="O117" s="2"/>
    </row>
    <row r="118" spans="1:15" ht="47.25" x14ac:dyDescent="0.25">
      <c r="A118" s="19"/>
      <c r="B118" s="27" t="s">
        <v>813</v>
      </c>
      <c r="C118" s="23" t="s">
        <v>812</v>
      </c>
      <c r="D118" s="23" t="s">
        <v>811</v>
      </c>
      <c r="E118" s="23" t="s">
        <v>810</v>
      </c>
      <c r="F118" s="26">
        <v>600</v>
      </c>
      <c r="G118" s="25" t="s">
        <v>201</v>
      </c>
      <c r="H118" s="24"/>
      <c r="I118" s="23">
        <v>600</v>
      </c>
      <c r="J118" s="22">
        <v>4000000</v>
      </c>
      <c r="K118" s="22">
        <v>4000000</v>
      </c>
      <c r="L118" s="59">
        <f t="shared" si="1"/>
        <v>100</v>
      </c>
      <c r="M118" s="21">
        <v>10100</v>
      </c>
      <c r="N118" s="20"/>
      <c r="O118" s="2"/>
    </row>
    <row r="119" spans="1:15" ht="63" x14ac:dyDescent="0.25">
      <c r="A119" s="19"/>
      <c r="B119" s="33" t="s">
        <v>803</v>
      </c>
      <c r="C119" s="50"/>
      <c r="D119" s="50"/>
      <c r="E119" s="50"/>
      <c r="F119" s="51"/>
      <c r="G119" s="32" t="s">
        <v>809</v>
      </c>
      <c r="H119" s="31" t="s">
        <v>808</v>
      </c>
      <c r="I119" s="30" t="s">
        <v>160</v>
      </c>
      <c r="J119" s="29">
        <v>475374.79</v>
      </c>
      <c r="K119" s="29">
        <f>K120</f>
        <v>458074.79</v>
      </c>
      <c r="L119" s="59">
        <f t="shared" si="1"/>
        <v>96.360766207227783</v>
      </c>
      <c r="M119" s="28"/>
      <c r="N119" s="20"/>
      <c r="O119" s="2"/>
    </row>
    <row r="120" spans="1:15" ht="63" x14ac:dyDescent="0.25">
      <c r="A120" s="19"/>
      <c r="B120" s="33" t="s">
        <v>803</v>
      </c>
      <c r="C120" s="50"/>
      <c r="D120" s="50"/>
      <c r="E120" s="50"/>
      <c r="F120" s="51"/>
      <c r="G120" s="32" t="s">
        <v>807</v>
      </c>
      <c r="H120" s="31" t="s">
        <v>806</v>
      </c>
      <c r="I120" s="30" t="s">
        <v>160</v>
      </c>
      <c r="J120" s="29">
        <v>475374.79</v>
      </c>
      <c r="K120" s="29">
        <f>K121</f>
        <v>458074.79</v>
      </c>
      <c r="L120" s="59">
        <f t="shared" si="1"/>
        <v>96.360766207227783</v>
      </c>
      <c r="M120" s="28"/>
      <c r="N120" s="20"/>
      <c r="O120" s="2"/>
    </row>
    <row r="121" spans="1:15" ht="47.25" x14ac:dyDescent="0.25">
      <c r="A121" s="19"/>
      <c r="B121" s="33" t="s">
        <v>803</v>
      </c>
      <c r="C121" s="50"/>
      <c r="D121" s="50"/>
      <c r="E121" s="50"/>
      <c r="F121" s="51"/>
      <c r="G121" s="32" t="s">
        <v>805</v>
      </c>
      <c r="H121" s="31" t="s">
        <v>804</v>
      </c>
      <c r="I121" s="30" t="s">
        <v>160</v>
      </c>
      <c r="J121" s="29">
        <v>475374.79</v>
      </c>
      <c r="K121" s="29">
        <f>K122</f>
        <v>458074.79</v>
      </c>
      <c r="L121" s="59">
        <f t="shared" si="1"/>
        <v>96.360766207227783</v>
      </c>
      <c r="M121" s="28"/>
      <c r="N121" s="20"/>
      <c r="O121" s="2"/>
    </row>
    <row r="122" spans="1:15" ht="31.5" x14ac:dyDescent="0.25">
      <c r="A122" s="19"/>
      <c r="B122" s="27" t="s">
        <v>803</v>
      </c>
      <c r="C122" s="23" t="s">
        <v>802</v>
      </c>
      <c r="D122" s="23" t="s">
        <v>801</v>
      </c>
      <c r="E122" s="23" t="s">
        <v>800</v>
      </c>
      <c r="F122" s="26">
        <v>200</v>
      </c>
      <c r="G122" s="25" t="s">
        <v>167</v>
      </c>
      <c r="H122" s="24"/>
      <c r="I122" s="23">
        <v>200</v>
      </c>
      <c r="J122" s="22">
        <v>475374.79</v>
      </c>
      <c r="K122" s="22">
        <v>458074.79</v>
      </c>
      <c r="L122" s="59">
        <f t="shared" si="1"/>
        <v>96.360766207227783</v>
      </c>
      <c r="M122" s="21">
        <v>10100</v>
      </c>
      <c r="N122" s="20"/>
      <c r="O122" s="2"/>
    </row>
    <row r="123" spans="1:15" ht="31.5" x14ac:dyDescent="0.25">
      <c r="A123" s="19"/>
      <c r="B123" s="33" t="s">
        <v>789</v>
      </c>
      <c r="C123" s="50"/>
      <c r="D123" s="50"/>
      <c r="E123" s="50"/>
      <c r="F123" s="51"/>
      <c r="G123" s="32" t="s">
        <v>799</v>
      </c>
      <c r="H123" s="31" t="s">
        <v>798</v>
      </c>
      <c r="I123" s="30" t="s">
        <v>160</v>
      </c>
      <c r="J123" s="29">
        <v>2503477.29</v>
      </c>
      <c r="K123" s="29">
        <f>K124</f>
        <v>2463279.25</v>
      </c>
      <c r="L123" s="59">
        <f t="shared" si="1"/>
        <v>98.394311777439768</v>
      </c>
      <c r="M123" s="28"/>
      <c r="N123" s="20"/>
      <c r="O123" s="2"/>
    </row>
    <row r="124" spans="1:15" ht="47.25" x14ac:dyDescent="0.25">
      <c r="A124" s="19"/>
      <c r="B124" s="33" t="s">
        <v>789</v>
      </c>
      <c r="C124" s="50"/>
      <c r="D124" s="50"/>
      <c r="E124" s="50"/>
      <c r="F124" s="51"/>
      <c r="G124" s="32" t="s">
        <v>797</v>
      </c>
      <c r="H124" s="31" t="s">
        <v>796</v>
      </c>
      <c r="I124" s="30" t="s">
        <v>160</v>
      </c>
      <c r="J124" s="29">
        <v>2503477.29</v>
      </c>
      <c r="K124" s="29">
        <f>K125+K127</f>
        <v>2463279.25</v>
      </c>
      <c r="L124" s="59">
        <f t="shared" si="1"/>
        <v>98.394311777439768</v>
      </c>
      <c r="M124" s="28"/>
      <c r="N124" s="20"/>
      <c r="O124" s="2"/>
    </row>
    <row r="125" spans="1:15" ht="31.5" x14ac:dyDescent="0.25">
      <c r="A125" s="19"/>
      <c r="B125" s="33" t="s">
        <v>793</v>
      </c>
      <c r="C125" s="50"/>
      <c r="D125" s="50"/>
      <c r="E125" s="50"/>
      <c r="F125" s="51"/>
      <c r="G125" s="32" t="s">
        <v>795</v>
      </c>
      <c r="H125" s="31" t="s">
        <v>794</v>
      </c>
      <c r="I125" s="30" t="s">
        <v>160</v>
      </c>
      <c r="J125" s="29">
        <v>1018477.29</v>
      </c>
      <c r="K125" s="29">
        <f>K126</f>
        <v>1018477.29</v>
      </c>
      <c r="L125" s="59">
        <f t="shared" si="1"/>
        <v>100</v>
      </c>
      <c r="M125" s="28"/>
      <c r="N125" s="20"/>
      <c r="O125" s="2"/>
    </row>
    <row r="126" spans="1:15" ht="47.25" x14ac:dyDescent="0.25">
      <c r="A126" s="19"/>
      <c r="B126" s="27" t="s">
        <v>793</v>
      </c>
      <c r="C126" s="23" t="s">
        <v>788</v>
      </c>
      <c r="D126" s="23" t="s">
        <v>787</v>
      </c>
      <c r="E126" s="23" t="s">
        <v>792</v>
      </c>
      <c r="F126" s="26">
        <v>600</v>
      </c>
      <c r="G126" s="25" t="s">
        <v>201</v>
      </c>
      <c r="H126" s="24"/>
      <c r="I126" s="23">
        <v>600</v>
      </c>
      <c r="J126" s="22">
        <v>1018477.29</v>
      </c>
      <c r="K126" s="22">
        <v>1018477.29</v>
      </c>
      <c r="L126" s="59">
        <f t="shared" si="1"/>
        <v>100</v>
      </c>
      <c r="M126" s="21">
        <v>10100</v>
      </c>
      <c r="N126" s="20"/>
      <c r="O126" s="2"/>
    </row>
    <row r="127" spans="1:15" ht="63" x14ac:dyDescent="0.25">
      <c r="A127" s="19"/>
      <c r="B127" s="33" t="s">
        <v>789</v>
      </c>
      <c r="C127" s="50"/>
      <c r="D127" s="50"/>
      <c r="E127" s="50"/>
      <c r="F127" s="51"/>
      <c r="G127" s="32" t="s">
        <v>791</v>
      </c>
      <c r="H127" s="31" t="s">
        <v>790</v>
      </c>
      <c r="I127" s="30" t="s">
        <v>160</v>
      </c>
      <c r="J127" s="29">
        <v>1485000</v>
      </c>
      <c r="K127" s="29">
        <f>K128</f>
        <v>1444801.96</v>
      </c>
      <c r="L127" s="59">
        <f t="shared" si="1"/>
        <v>97.293061279461284</v>
      </c>
      <c r="M127" s="28"/>
      <c r="N127" s="20"/>
      <c r="O127" s="2"/>
    </row>
    <row r="128" spans="1:15" ht="47.25" x14ac:dyDescent="0.25">
      <c r="A128" s="19"/>
      <c r="B128" s="27" t="s">
        <v>789</v>
      </c>
      <c r="C128" s="23" t="s">
        <v>788</v>
      </c>
      <c r="D128" s="23" t="s">
        <v>787</v>
      </c>
      <c r="E128" s="23" t="s">
        <v>786</v>
      </c>
      <c r="F128" s="26">
        <v>600</v>
      </c>
      <c r="G128" s="25" t="s">
        <v>201</v>
      </c>
      <c r="H128" s="24"/>
      <c r="I128" s="23">
        <v>600</v>
      </c>
      <c r="J128" s="22">
        <v>1485000</v>
      </c>
      <c r="K128" s="22">
        <v>1444801.96</v>
      </c>
      <c r="L128" s="59">
        <f t="shared" si="1"/>
        <v>97.293061279461284</v>
      </c>
      <c r="M128" s="21">
        <v>10329</v>
      </c>
      <c r="N128" s="20"/>
      <c r="O128" s="2"/>
    </row>
    <row r="129" spans="1:15" ht="47.25" x14ac:dyDescent="0.25">
      <c r="A129" s="19"/>
      <c r="B129" s="33" t="s">
        <v>731</v>
      </c>
      <c r="C129" s="50"/>
      <c r="D129" s="50"/>
      <c r="E129" s="50"/>
      <c r="F129" s="51"/>
      <c r="G129" s="32" t="s">
        <v>785</v>
      </c>
      <c r="H129" s="31" t="s">
        <v>784</v>
      </c>
      <c r="I129" s="30" t="s">
        <v>160</v>
      </c>
      <c r="J129" s="29">
        <v>278927844.51999998</v>
      </c>
      <c r="K129" s="29">
        <f>K130+K154</f>
        <v>275565522.24000001</v>
      </c>
      <c r="L129" s="59">
        <f t="shared" si="1"/>
        <v>98.794554811913414</v>
      </c>
      <c r="M129" s="28"/>
      <c r="N129" s="20"/>
      <c r="O129" s="2"/>
    </row>
    <row r="130" spans="1:15" ht="31.5" x14ac:dyDescent="0.25">
      <c r="A130" s="19"/>
      <c r="B130" s="33" t="s">
        <v>746</v>
      </c>
      <c r="C130" s="50"/>
      <c r="D130" s="50"/>
      <c r="E130" s="50"/>
      <c r="F130" s="51"/>
      <c r="G130" s="32" t="s">
        <v>783</v>
      </c>
      <c r="H130" s="31" t="s">
        <v>782</v>
      </c>
      <c r="I130" s="30" t="s">
        <v>160</v>
      </c>
      <c r="J130" s="29">
        <v>262280238.47</v>
      </c>
      <c r="K130" s="29">
        <f>K131+K133+K138+K144+K146+K148+K150+K152+K140+K142</f>
        <v>259953335.06999999</v>
      </c>
      <c r="L130" s="59">
        <f t="shared" si="1"/>
        <v>99.112817872374265</v>
      </c>
      <c r="M130" s="28"/>
      <c r="N130" s="20"/>
      <c r="O130" s="2"/>
    </row>
    <row r="131" spans="1:15" ht="31.5" x14ac:dyDescent="0.25">
      <c r="A131" s="19"/>
      <c r="B131" s="33" t="s">
        <v>779</v>
      </c>
      <c r="C131" s="50"/>
      <c r="D131" s="50"/>
      <c r="E131" s="50"/>
      <c r="F131" s="51"/>
      <c r="G131" s="32" t="s">
        <v>781</v>
      </c>
      <c r="H131" s="31" t="s">
        <v>780</v>
      </c>
      <c r="I131" s="30" t="s">
        <v>160</v>
      </c>
      <c r="J131" s="29">
        <v>58550654.799999997</v>
      </c>
      <c r="K131" s="29">
        <f>K132</f>
        <v>58550079.979999997</v>
      </c>
      <c r="L131" s="59">
        <f t="shared" si="1"/>
        <v>99.999018251799299</v>
      </c>
      <c r="M131" s="28"/>
      <c r="N131" s="20"/>
      <c r="O131" s="2"/>
    </row>
    <row r="132" spans="1:15" ht="47.25" x14ac:dyDescent="0.25">
      <c r="A132" s="19"/>
      <c r="B132" s="27" t="s">
        <v>779</v>
      </c>
      <c r="C132" s="23" t="s">
        <v>730</v>
      </c>
      <c r="D132" s="23" t="s">
        <v>745</v>
      </c>
      <c r="E132" s="23" t="s">
        <v>778</v>
      </c>
      <c r="F132" s="26">
        <v>600</v>
      </c>
      <c r="G132" s="25" t="s">
        <v>201</v>
      </c>
      <c r="H132" s="24"/>
      <c r="I132" s="23">
        <v>600</v>
      </c>
      <c r="J132" s="22">
        <v>58550654.799999997</v>
      </c>
      <c r="K132" s="22">
        <v>58550079.979999997</v>
      </c>
      <c r="L132" s="59">
        <f t="shared" si="1"/>
        <v>99.999018251799299</v>
      </c>
      <c r="M132" s="21">
        <v>10100</v>
      </c>
      <c r="N132" s="20"/>
      <c r="O132" s="2"/>
    </row>
    <row r="133" spans="1:15" ht="31.5" x14ac:dyDescent="0.25">
      <c r="A133" s="19"/>
      <c r="B133" s="33" t="s">
        <v>776</v>
      </c>
      <c r="C133" s="50"/>
      <c r="D133" s="50"/>
      <c r="E133" s="50"/>
      <c r="F133" s="51"/>
      <c r="G133" s="32" t="s">
        <v>697</v>
      </c>
      <c r="H133" s="31" t="s">
        <v>777</v>
      </c>
      <c r="I133" s="30" t="s">
        <v>160</v>
      </c>
      <c r="J133" s="29">
        <v>27443070</v>
      </c>
      <c r="K133" s="29">
        <f>K134+K135+K136+K137</f>
        <v>27203262.620000001</v>
      </c>
      <c r="L133" s="59">
        <f t="shared" si="1"/>
        <v>99.126164164577801</v>
      </c>
      <c r="M133" s="28"/>
      <c r="N133" s="20"/>
      <c r="O133" s="2"/>
    </row>
    <row r="134" spans="1:15" ht="78.75" x14ac:dyDescent="0.25">
      <c r="A134" s="19"/>
      <c r="B134" s="27" t="s">
        <v>776</v>
      </c>
      <c r="C134" s="23" t="s">
        <v>730</v>
      </c>
      <c r="D134" s="23" t="s">
        <v>745</v>
      </c>
      <c r="E134" s="23" t="s">
        <v>775</v>
      </c>
      <c r="F134" s="26">
        <v>100</v>
      </c>
      <c r="G134" s="25" t="s">
        <v>175</v>
      </c>
      <c r="H134" s="24"/>
      <c r="I134" s="23">
        <v>100</v>
      </c>
      <c r="J134" s="22">
        <v>26277570</v>
      </c>
      <c r="K134" s="22">
        <v>26196551.170000002</v>
      </c>
      <c r="L134" s="59">
        <f t="shared" si="1"/>
        <v>99.691680661491915</v>
      </c>
      <c r="M134" s="21">
        <v>10100</v>
      </c>
      <c r="N134" s="20"/>
      <c r="O134" s="2"/>
    </row>
    <row r="135" spans="1:15" ht="31.5" x14ac:dyDescent="0.25">
      <c r="A135" s="19"/>
      <c r="B135" s="27" t="s">
        <v>776</v>
      </c>
      <c r="C135" s="23" t="s">
        <v>730</v>
      </c>
      <c r="D135" s="23" t="s">
        <v>745</v>
      </c>
      <c r="E135" s="23" t="s">
        <v>775</v>
      </c>
      <c r="F135" s="26">
        <v>200</v>
      </c>
      <c r="G135" s="25" t="s">
        <v>167</v>
      </c>
      <c r="H135" s="24"/>
      <c r="I135" s="23">
        <v>200</v>
      </c>
      <c r="J135" s="22">
        <v>762000</v>
      </c>
      <c r="K135" s="22">
        <v>665075.56999999995</v>
      </c>
      <c r="L135" s="59">
        <f t="shared" si="1"/>
        <v>87.280258530183715</v>
      </c>
      <c r="M135" s="21">
        <v>10100</v>
      </c>
      <c r="N135" s="20"/>
      <c r="O135" s="2"/>
    </row>
    <row r="136" spans="1:15" ht="47.25" x14ac:dyDescent="0.25">
      <c r="A136" s="19"/>
      <c r="B136" s="27" t="s">
        <v>776</v>
      </c>
      <c r="C136" s="23" t="s">
        <v>730</v>
      </c>
      <c r="D136" s="23" t="s">
        <v>745</v>
      </c>
      <c r="E136" s="23" t="s">
        <v>775</v>
      </c>
      <c r="F136" s="26">
        <v>600</v>
      </c>
      <c r="G136" s="25" t="s">
        <v>201</v>
      </c>
      <c r="H136" s="24"/>
      <c r="I136" s="23">
        <v>600</v>
      </c>
      <c r="J136" s="22">
        <v>400000</v>
      </c>
      <c r="K136" s="22">
        <v>340881.22</v>
      </c>
      <c r="L136" s="59">
        <f t="shared" si="1"/>
        <v>85.220304999999996</v>
      </c>
      <c r="M136" s="21">
        <v>10100</v>
      </c>
      <c r="N136" s="20"/>
      <c r="O136" s="2"/>
    </row>
    <row r="137" spans="1:15" ht="31.5" x14ac:dyDescent="0.25">
      <c r="A137" s="19"/>
      <c r="B137" s="27" t="s">
        <v>776</v>
      </c>
      <c r="C137" s="23" t="s">
        <v>730</v>
      </c>
      <c r="D137" s="23" t="s">
        <v>745</v>
      </c>
      <c r="E137" s="23" t="s">
        <v>775</v>
      </c>
      <c r="F137" s="26">
        <v>800</v>
      </c>
      <c r="G137" s="25" t="s">
        <v>162</v>
      </c>
      <c r="H137" s="24"/>
      <c r="I137" s="23">
        <v>800</v>
      </c>
      <c r="J137" s="22">
        <v>3500</v>
      </c>
      <c r="K137" s="22">
        <v>754.66</v>
      </c>
      <c r="L137" s="59">
        <f t="shared" si="1"/>
        <v>21.561714285714285</v>
      </c>
      <c r="M137" s="21">
        <v>10100</v>
      </c>
      <c r="N137" s="20"/>
      <c r="O137" s="2"/>
    </row>
    <row r="138" spans="1:15" ht="31.5" x14ac:dyDescent="0.25">
      <c r="A138" s="19"/>
      <c r="B138" s="33" t="s">
        <v>772</v>
      </c>
      <c r="C138" s="50"/>
      <c r="D138" s="50"/>
      <c r="E138" s="50"/>
      <c r="F138" s="51"/>
      <c r="G138" s="32" t="s">
        <v>774</v>
      </c>
      <c r="H138" s="31" t="s">
        <v>773</v>
      </c>
      <c r="I138" s="30" t="s">
        <v>160</v>
      </c>
      <c r="J138" s="29">
        <v>42168785.240000002</v>
      </c>
      <c r="K138" s="29">
        <f>K139</f>
        <v>41376361.549999997</v>
      </c>
      <c r="L138" s="59">
        <f t="shared" si="1"/>
        <v>98.120828746927387</v>
      </c>
      <c r="M138" s="28"/>
      <c r="N138" s="20"/>
      <c r="O138" s="2"/>
    </row>
    <row r="139" spans="1:15" ht="47.25" x14ac:dyDescent="0.25">
      <c r="A139" s="19"/>
      <c r="B139" s="27" t="s">
        <v>772</v>
      </c>
      <c r="C139" s="23" t="s">
        <v>730</v>
      </c>
      <c r="D139" s="23" t="s">
        <v>745</v>
      </c>
      <c r="E139" s="23" t="s">
        <v>771</v>
      </c>
      <c r="F139" s="26">
        <v>600</v>
      </c>
      <c r="G139" s="25" t="s">
        <v>201</v>
      </c>
      <c r="H139" s="24"/>
      <c r="I139" s="23">
        <v>600</v>
      </c>
      <c r="J139" s="22">
        <v>42168785.240000002</v>
      </c>
      <c r="K139" s="22">
        <v>41376361.549999997</v>
      </c>
      <c r="L139" s="59">
        <f t="shared" si="1"/>
        <v>98.120828746927387</v>
      </c>
      <c r="M139" s="21">
        <v>10100</v>
      </c>
      <c r="N139" s="20"/>
      <c r="O139" s="2"/>
    </row>
    <row r="140" spans="1:15" ht="31.5" x14ac:dyDescent="0.25">
      <c r="A140" s="19"/>
      <c r="B140" s="33" t="s">
        <v>768</v>
      </c>
      <c r="C140" s="50"/>
      <c r="D140" s="50"/>
      <c r="E140" s="50"/>
      <c r="F140" s="51"/>
      <c r="G140" s="32" t="s">
        <v>770</v>
      </c>
      <c r="H140" s="31" t="s">
        <v>769</v>
      </c>
      <c r="I140" s="30" t="s">
        <v>160</v>
      </c>
      <c r="J140" s="29">
        <v>26816323.460000001</v>
      </c>
      <c r="K140" s="29">
        <f>K141</f>
        <v>25611348.84</v>
      </c>
      <c r="L140" s="59">
        <f t="shared" ref="L140:L203" si="2">K140/J140*100</f>
        <v>95.50656292687782</v>
      </c>
      <c r="M140" s="28"/>
      <c r="N140" s="20"/>
      <c r="O140" s="2"/>
    </row>
    <row r="141" spans="1:15" ht="47.25" x14ac:dyDescent="0.25">
      <c r="A141" s="19"/>
      <c r="B141" s="27" t="s">
        <v>768</v>
      </c>
      <c r="C141" s="23" t="s">
        <v>730</v>
      </c>
      <c r="D141" s="23" t="s">
        <v>745</v>
      </c>
      <c r="E141" s="23" t="s">
        <v>767</v>
      </c>
      <c r="F141" s="26">
        <v>600</v>
      </c>
      <c r="G141" s="25" t="s">
        <v>201</v>
      </c>
      <c r="H141" s="24"/>
      <c r="I141" s="23">
        <v>600</v>
      </c>
      <c r="J141" s="22">
        <v>26816323.460000001</v>
      </c>
      <c r="K141" s="22">
        <v>25611348.84</v>
      </c>
      <c r="L141" s="59">
        <f t="shared" si="2"/>
        <v>95.50656292687782</v>
      </c>
      <c r="M141" s="21">
        <v>10100</v>
      </c>
      <c r="N141" s="20"/>
      <c r="O141" s="2"/>
    </row>
    <row r="142" spans="1:15" ht="31.5" x14ac:dyDescent="0.25">
      <c r="A142" s="19"/>
      <c r="B142" s="33" t="s">
        <v>764</v>
      </c>
      <c r="C142" s="50"/>
      <c r="D142" s="50"/>
      <c r="E142" s="50"/>
      <c r="F142" s="51"/>
      <c r="G142" s="32" t="s">
        <v>766</v>
      </c>
      <c r="H142" s="31" t="s">
        <v>765</v>
      </c>
      <c r="I142" s="30" t="s">
        <v>160</v>
      </c>
      <c r="J142" s="29">
        <v>38666926.369999997</v>
      </c>
      <c r="K142" s="29">
        <f>K143</f>
        <v>38666896.369999997</v>
      </c>
      <c r="L142" s="59">
        <f t="shared" si="2"/>
        <v>99.999922414314199</v>
      </c>
      <c r="M142" s="28"/>
      <c r="N142" s="20"/>
      <c r="O142" s="2"/>
    </row>
    <row r="143" spans="1:15" ht="47.25" x14ac:dyDescent="0.25">
      <c r="A143" s="19"/>
      <c r="B143" s="27" t="s">
        <v>764</v>
      </c>
      <c r="C143" s="23" t="s">
        <v>730</v>
      </c>
      <c r="D143" s="23" t="s">
        <v>745</v>
      </c>
      <c r="E143" s="23" t="s">
        <v>763</v>
      </c>
      <c r="F143" s="26">
        <v>600</v>
      </c>
      <c r="G143" s="25" t="s">
        <v>201</v>
      </c>
      <c r="H143" s="24"/>
      <c r="I143" s="23">
        <v>600</v>
      </c>
      <c r="J143" s="22">
        <v>38666926.369999997</v>
      </c>
      <c r="K143" s="22">
        <v>38666896.369999997</v>
      </c>
      <c r="L143" s="59">
        <f t="shared" si="2"/>
        <v>99.999922414314199</v>
      </c>
      <c r="M143" s="21">
        <v>10100</v>
      </c>
      <c r="N143" s="20"/>
      <c r="O143" s="2"/>
    </row>
    <row r="144" spans="1:15" ht="47.25" x14ac:dyDescent="0.25">
      <c r="A144" s="19"/>
      <c r="B144" s="33" t="s">
        <v>761</v>
      </c>
      <c r="C144" s="50"/>
      <c r="D144" s="50"/>
      <c r="E144" s="50"/>
      <c r="F144" s="51"/>
      <c r="G144" s="32" t="s">
        <v>682</v>
      </c>
      <c r="H144" s="31" t="s">
        <v>762</v>
      </c>
      <c r="I144" s="30" t="s">
        <v>160</v>
      </c>
      <c r="J144" s="29">
        <v>70000</v>
      </c>
      <c r="K144" s="29">
        <f>K145</f>
        <v>70000</v>
      </c>
      <c r="L144" s="59">
        <f t="shared" si="2"/>
        <v>100</v>
      </c>
      <c r="M144" s="28"/>
      <c r="N144" s="20"/>
      <c r="O144" s="2"/>
    </row>
    <row r="145" spans="1:15" ht="47.25" x14ac:dyDescent="0.25">
      <c r="A145" s="19"/>
      <c r="B145" s="27" t="s">
        <v>761</v>
      </c>
      <c r="C145" s="23" t="s">
        <v>730</v>
      </c>
      <c r="D145" s="23" t="s">
        <v>745</v>
      </c>
      <c r="E145" s="23" t="s">
        <v>760</v>
      </c>
      <c r="F145" s="26">
        <v>600</v>
      </c>
      <c r="G145" s="25" t="s">
        <v>201</v>
      </c>
      <c r="H145" s="24"/>
      <c r="I145" s="23">
        <v>600</v>
      </c>
      <c r="J145" s="22">
        <v>70000</v>
      </c>
      <c r="K145" s="22">
        <v>70000</v>
      </c>
      <c r="L145" s="59">
        <f t="shared" si="2"/>
        <v>100</v>
      </c>
      <c r="M145" s="21">
        <v>10100</v>
      </c>
      <c r="N145" s="20"/>
      <c r="O145" s="2"/>
    </row>
    <row r="146" spans="1:15" ht="63" x14ac:dyDescent="0.25">
      <c r="A146" s="19"/>
      <c r="B146" s="33" t="s">
        <v>757</v>
      </c>
      <c r="C146" s="50"/>
      <c r="D146" s="50"/>
      <c r="E146" s="50"/>
      <c r="F146" s="51"/>
      <c r="G146" s="32" t="s">
        <v>759</v>
      </c>
      <c r="H146" s="31" t="s">
        <v>758</v>
      </c>
      <c r="I146" s="30" t="s">
        <v>160</v>
      </c>
      <c r="J146" s="29">
        <v>882593.31</v>
      </c>
      <c r="K146" s="29">
        <f>K147</f>
        <v>875132.88</v>
      </c>
      <c r="L146" s="59">
        <f t="shared" si="2"/>
        <v>99.154714870884291</v>
      </c>
      <c r="M146" s="28"/>
      <c r="N146" s="20"/>
      <c r="O146" s="2"/>
    </row>
    <row r="147" spans="1:15" ht="47.25" x14ac:dyDescent="0.25">
      <c r="A147" s="19"/>
      <c r="B147" s="27" t="s">
        <v>757</v>
      </c>
      <c r="C147" s="23" t="s">
        <v>730</v>
      </c>
      <c r="D147" s="23" t="s">
        <v>745</v>
      </c>
      <c r="E147" s="23" t="s">
        <v>756</v>
      </c>
      <c r="F147" s="26">
        <v>600</v>
      </c>
      <c r="G147" s="25" t="s">
        <v>201</v>
      </c>
      <c r="H147" s="24"/>
      <c r="I147" s="23">
        <v>600</v>
      </c>
      <c r="J147" s="22">
        <v>882593.31</v>
      </c>
      <c r="K147" s="22">
        <v>875132.88</v>
      </c>
      <c r="L147" s="59">
        <f t="shared" si="2"/>
        <v>99.154714870884291</v>
      </c>
      <c r="M147" s="21">
        <v>10100</v>
      </c>
      <c r="N147" s="20"/>
      <c r="O147" s="2"/>
    </row>
    <row r="148" spans="1:15" ht="63" x14ac:dyDescent="0.25">
      <c r="A148" s="19"/>
      <c r="B148" s="33" t="s">
        <v>754</v>
      </c>
      <c r="C148" s="50"/>
      <c r="D148" s="50"/>
      <c r="E148" s="50"/>
      <c r="F148" s="51"/>
      <c r="G148" s="32" t="s">
        <v>308</v>
      </c>
      <c r="H148" s="31" t="s">
        <v>755</v>
      </c>
      <c r="I148" s="30" t="s">
        <v>160</v>
      </c>
      <c r="J148" s="29">
        <v>2101991.29</v>
      </c>
      <c r="K148" s="29">
        <f>K149</f>
        <v>2020358.83</v>
      </c>
      <c r="L148" s="59">
        <f t="shared" si="2"/>
        <v>96.116422537602432</v>
      </c>
      <c r="M148" s="28"/>
      <c r="N148" s="20"/>
      <c r="O148" s="2"/>
    </row>
    <row r="149" spans="1:15" ht="47.25" x14ac:dyDescent="0.25">
      <c r="A149" s="19"/>
      <c r="B149" s="27" t="s">
        <v>754</v>
      </c>
      <c r="C149" s="23" t="s">
        <v>730</v>
      </c>
      <c r="D149" s="23" t="s">
        <v>745</v>
      </c>
      <c r="E149" s="23" t="s">
        <v>753</v>
      </c>
      <c r="F149" s="26">
        <v>600</v>
      </c>
      <c r="G149" s="25" t="s">
        <v>201</v>
      </c>
      <c r="H149" s="24"/>
      <c r="I149" s="23">
        <v>600</v>
      </c>
      <c r="J149" s="22">
        <v>2101991.29</v>
      </c>
      <c r="K149" s="22">
        <v>2020358.83</v>
      </c>
      <c r="L149" s="59">
        <f t="shared" si="2"/>
        <v>96.116422537602432</v>
      </c>
      <c r="M149" s="21">
        <v>10363</v>
      </c>
      <c r="N149" s="20"/>
      <c r="O149" s="2"/>
    </row>
    <row r="150" spans="1:15" ht="31.5" x14ac:dyDescent="0.25">
      <c r="A150" s="19"/>
      <c r="B150" s="33" t="s">
        <v>750</v>
      </c>
      <c r="C150" s="50"/>
      <c r="D150" s="50"/>
      <c r="E150" s="50"/>
      <c r="F150" s="51"/>
      <c r="G150" s="32" t="s">
        <v>752</v>
      </c>
      <c r="H150" s="31" t="s">
        <v>751</v>
      </c>
      <c r="I150" s="30" t="s">
        <v>160</v>
      </c>
      <c r="J150" s="29">
        <v>53893607</v>
      </c>
      <c r="K150" s="29">
        <f>K151</f>
        <v>53893607</v>
      </c>
      <c r="L150" s="59">
        <f t="shared" si="2"/>
        <v>100</v>
      </c>
      <c r="M150" s="28"/>
      <c r="N150" s="20"/>
      <c r="O150" s="2"/>
    </row>
    <row r="151" spans="1:15" ht="47.25" x14ac:dyDescent="0.25">
      <c r="A151" s="19"/>
      <c r="B151" s="27" t="s">
        <v>750</v>
      </c>
      <c r="C151" s="23" t="s">
        <v>730</v>
      </c>
      <c r="D151" s="23" t="s">
        <v>745</v>
      </c>
      <c r="E151" s="23" t="s">
        <v>749</v>
      </c>
      <c r="F151" s="26">
        <v>600</v>
      </c>
      <c r="G151" s="25" t="s">
        <v>201</v>
      </c>
      <c r="H151" s="24"/>
      <c r="I151" s="23">
        <v>600</v>
      </c>
      <c r="J151" s="22">
        <v>53893607</v>
      </c>
      <c r="K151" s="22">
        <v>53893607</v>
      </c>
      <c r="L151" s="59">
        <f t="shared" si="2"/>
        <v>100</v>
      </c>
      <c r="M151" s="21">
        <v>10344</v>
      </c>
      <c r="N151" s="20"/>
      <c r="O151" s="2"/>
    </row>
    <row r="152" spans="1:15" ht="47.25" x14ac:dyDescent="0.25">
      <c r="A152" s="19"/>
      <c r="B152" s="33" t="s">
        <v>746</v>
      </c>
      <c r="C152" s="50"/>
      <c r="D152" s="50"/>
      <c r="E152" s="50"/>
      <c r="F152" s="51"/>
      <c r="G152" s="32" t="s">
        <v>748</v>
      </c>
      <c r="H152" s="31" t="s">
        <v>747</v>
      </c>
      <c r="I152" s="30" t="s">
        <v>160</v>
      </c>
      <c r="J152" s="29">
        <v>11686287</v>
      </c>
      <c r="K152" s="29">
        <f>K153</f>
        <v>11686287</v>
      </c>
      <c r="L152" s="59">
        <f t="shared" si="2"/>
        <v>100</v>
      </c>
      <c r="M152" s="28"/>
      <c r="N152" s="20"/>
      <c r="O152" s="2"/>
    </row>
    <row r="153" spans="1:15" ht="47.25" x14ac:dyDescent="0.25">
      <c r="A153" s="19"/>
      <c r="B153" s="27" t="s">
        <v>746</v>
      </c>
      <c r="C153" s="23" t="s">
        <v>730</v>
      </c>
      <c r="D153" s="23" t="s">
        <v>745</v>
      </c>
      <c r="E153" s="23" t="s">
        <v>744</v>
      </c>
      <c r="F153" s="26">
        <v>600</v>
      </c>
      <c r="G153" s="25" t="s">
        <v>201</v>
      </c>
      <c r="H153" s="24"/>
      <c r="I153" s="23">
        <v>600</v>
      </c>
      <c r="J153" s="22">
        <v>11686287</v>
      </c>
      <c r="K153" s="22">
        <v>11686287</v>
      </c>
      <c r="L153" s="59">
        <f t="shared" si="2"/>
        <v>100</v>
      </c>
      <c r="M153" s="21">
        <v>30114</v>
      </c>
      <c r="N153" s="20"/>
      <c r="O153" s="2"/>
    </row>
    <row r="154" spans="1:15" ht="31.5" x14ac:dyDescent="0.25">
      <c r="A154" s="19"/>
      <c r="B154" s="33" t="s">
        <v>731</v>
      </c>
      <c r="C154" s="50"/>
      <c r="D154" s="50"/>
      <c r="E154" s="50"/>
      <c r="F154" s="51"/>
      <c r="G154" s="32" t="s">
        <v>743</v>
      </c>
      <c r="H154" s="31" t="s">
        <v>742</v>
      </c>
      <c r="I154" s="30" t="s">
        <v>160</v>
      </c>
      <c r="J154" s="29">
        <v>16647606.050000001</v>
      </c>
      <c r="K154" s="29">
        <f>K155+K159+K161</f>
        <v>15612187.17</v>
      </c>
      <c r="L154" s="59">
        <f t="shared" si="2"/>
        <v>93.780373725266045</v>
      </c>
      <c r="M154" s="28"/>
      <c r="N154" s="20"/>
      <c r="O154" s="2"/>
    </row>
    <row r="155" spans="1:15" ht="47.25" x14ac:dyDescent="0.25">
      <c r="A155" s="19"/>
      <c r="B155" s="33" t="s">
        <v>739</v>
      </c>
      <c r="C155" s="50"/>
      <c r="D155" s="50"/>
      <c r="E155" s="50"/>
      <c r="F155" s="51"/>
      <c r="G155" s="32" t="s">
        <v>741</v>
      </c>
      <c r="H155" s="31" t="s">
        <v>740</v>
      </c>
      <c r="I155" s="30" t="s">
        <v>160</v>
      </c>
      <c r="J155" s="29">
        <v>13728527.189999999</v>
      </c>
      <c r="K155" s="29">
        <f>K156+K157+K158</f>
        <v>12693108.310000001</v>
      </c>
      <c r="L155" s="59">
        <f t="shared" si="2"/>
        <v>92.457902689268749</v>
      </c>
      <c r="M155" s="28"/>
      <c r="N155" s="20"/>
      <c r="O155" s="2"/>
    </row>
    <row r="156" spans="1:15" ht="31.5" x14ac:dyDescent="0.25">
      <c r="A156" s="19"/>
      <c r="B156" s="27" t="s">
        <v>739</v>
      </c>
      <c r="C156" s="23" t="s">
        <v>730</v>
      </c>
      <c r="D156" s="23" t="s">
        <v>729</v>
      </c>
      <c r="E156" s="23" t="s">
        <v>738</v>
      </c>
      <c r="F156" s="26">
        <v>200</v>
      </c>
      <c r="G156" s="25" t="s">
        <v>167</v>
      </c>
      <c r="H156" s="24"/>
      <c r="I156" s="23">
        <v>200</v>
      </c>
      <c r="J156" s="22">
        <v>141000</v>
      </c>
      <c r="K156" s="22">
        <v>129875</v>
      </c>
      <c r="L156" s="59">
        <f t="shared" si="2"/>
        <v>92.10992907801419</v>
      </c>
      <c r="M156" s="21">
        <v>10100</v>
      </c>
      <c r="N156" s="20"/>
      <c r="O156" s="2"/>
    </row>
    <row r="157" spans="1:15" ht="47.25" x14ac:dyDescent="0.25">
      <c r="A157" s="19"/>
      <c r="B157" s="27" t="s">
        <v>739</v>
      </c>
      <c r="C157" s="23" t="s">
        <v>730</v>
      </c>
      <c r="D157" s="23" t="s">
        <v>729</v>
      </c>
      <c r="E157" s="23" t="s">
        <v>738</v>
      </c>
      <c r="F157" s="26">
        <v>400</v>
      </c>
      <c r="G157" s="25" t="s">
        <v>190</v>
      </c>
      <c r="H157" s="24"/>
      <c r="I157" s="23">
        <v>400</v>
      </c>
      <c r="J157" s="22">
        <v>4435449.32</v>
      </c>
      <c r="K157" s="22">
        <v>4185449.32</v>
      </c>
      <c r="L157" s="59">
        <f t="shared" si="2"/>
        <v>94.363592457866247</v>
      </c>
      <c r="M157" s="21">
        <v>10100</v>
      </c>
      <c r="N157" s="20"/>
      <c r="O157" s="2"/>
    </row>
    <row r="158" spans="1:15" ht="47.25" x14ac:dyDescent="0.25">
      <c r="A158" s="19"/>
      <c r="B158" s="27" t="s">
        <v>739</v>
      </c>
      <c r="C158" s="23" t="s">
        <v>730</v>
      </c>
      <c r="D158" s="23" t="s">
        <v>729</v>
      </c>
      <c r="E158" s="23" t="s">
        <v>738</v>
      </c>
      <c r="F158" s="26">
        <v>600</v>
      </c>
      <c r="G158" s="25" t="s">
        <v>201</v>
      </c>
      <c r="H158" s="24"/>
      <c r="I158" s="23">
        <v>600</v>
      </c>
      <c r="J158" s="22">
        <v>9152077.8699999992</v>
      </c>
      <c r="K158" s="22">
        <v>8377783.9900000002</v>
      </c>
      <c r="L158" s="59">
        <f t="shared" si="2"/>
        <v>91.539693051147538</v>
      </c>
      <c r="M158" s="21">
        <v>10100</v>
      </c>
      <c r="N158" s="20"/>
      <c r="O158" s="2"/>
    </row>
    <row r="159" spans="1:15" ht="31.5" x14ac:dyDescent="0.25">
      <c r="A159" s="19"/>
      <c r="B159" s="33" t="s">
        <v>735</v>
      </c>
      <c r="C159" s="50"/>
      <c r="D159" s="50"/>
      <c r="E159" s="50"/>
      <c r="F159" s="51"/>
      <c r="G159" s="32" t="s">
        <v>737</v>
      </c>
      <c r="H159" s="31" t="s">
        <v>736</v>
      </c>
      <c r="I159" s="30" t="s">
        <v>160</v>
      </c>
      <c r="J159" s="29">
        <v>34268.53</v>
      </c>
      <c r="K159" s="29">
        <f>K160</f>
        <v>34268.53</v>
      </c>
      <c r="L159" s="59">
        <f t="shared" si="2"/>
        <v>100</v>
      </c>
      <c r="M159" s="28"/>
      <c r="N159" s="20"/>
      <c r="O159" s="2"/>
    </row>
    <row r="160" spans="1:15" ht="47.25" x14ac:dyDescent="0.25">
      <c r="A160" s="19"/>
      <c r="B160" s="27" t="s">
        <v>735</v>
      </c>
      <c r="C160" s="23" t="s">
        <v>730</v>
      </c>
      <c r="D160" s="23" t="s">
        <v>729</v>
      </c>
      <c r="E160" s="23" t="s">
        <v>734</v>
      </c>
      <c r="F160" s="26">
        <v>600</v>
      </c>
      <c r="G160" s="25" t="s">
        <v>201</v>
      </c>
      <c r="H160" s="24"/>
      <c r="I160" s="23">
        <v>600</v>
      </c>
      <c r="J160" s="22">
        <v>34268.53</v>
      </c>
      <c r="K160" s="22">
        <v>34268.53</v>
      </c>
      <c r="L160" s="59">
        <f t="shared" si="2"/>
        <v>100</v>
      </c>
      <c r="M160" s="21">
        <v>10100</v>
      </c>
      <c r="N160" s="20"/>
      <c r="O160" s="2"/>
    </row>
    <row r="161" spans="1:15" ht="63" x14ac:dyDescent="0.25">
      <c r="A161" s="19"/>
      <c r="B161" s="33" t="s">
        <v>731</v>
      </c>
      <c r="C161" s="50"/>
      <c r="D161" s="50"/>
      <c r="E161" s="50"/>
      <c r="F161" s="51"/>
      <c r="G161" s="32" t="s">
        <v>733</v>
      </c>
      <c r="H161" s="31" t="s">
        <v>732</v>
      </c>
      <c r="I161" s="30" t="s">
        <v>160</v>
      </c>
      <c r="J161" s="29">
        <v>2884810.33</v>
      </c>
      <c r="K161" s="29">
        <f>K162</f>
        <v>2884810.33</v>
      </c>
      <c r="L161" s="59">
        <f t="shared" si="2"/>
        <v>100</v>
      </c>
      <c r="M161" s="28"/>
      <c r="N161" s="20"/>
      <c r="O161" s="2"/>
    </row>
    <row r="162" spans="1:15" ht="47.25" x14ac:dyDescent="0.25">
      <c r="A162" s="19"/>
      <c r="B162" s="27" t="s">
        <v>731</v>
      </c>
      <c r="C162" s="23" t="s">
        <v>730</v>
      </c>
      <c r="D162" s="23" t="s">
        <v>729</v>
      </c>
      <c r="E162" s="23" t="s">
        <v>728</v>
      </c>
      <c r="F162" s="26">
        <v>600</v>
      </c>
      <c r="G162" s="25" t="s">
        <v>201</v>
      </c>
      <c r="H162" s="24"/>
      <c r="I162" s="23">
        <v>600</v>
      </c>
      <c r="J162" s="22">
        <v>2884810.33</v>
      </c>
      <c r="K162" s="22">
        <v>2884810.33</v>
      </c>
      <c r="L162" s="59">
        <f t="shared" si="2"/>
        <v>100</v>
      </c>
      <c r="M162" s="21">
        <v>30121</v>
      </c>
      <c r="N162" s="20"/>
      <c r="O162" s="2"/>
    </row>
    <row r="163" spans="1:15" ht="47.25" x14ac:dyDescent="0.25">
      <c r="A163" s="19"/>
      <c r="B163" s="33" t="s">
        <v>705</v>
      </c>
      <c r="C163" s="50"/>
      <c r="D163" s="50"/>
      <c r="E163" s="50"/>
      <c r="F163" s="51"/>
      <c r="G163" s="32" t="s">
        <v>727</v>
      </c>
      <c r="H163" s="31" t="s">
        <v>726</v>
      </c>
      <c r="I163" s="30" t="s">
        <v>160</v>
      </c>
      <c r="J163" s="29">
        <v>106745167.94</v>
      </c>
      <c r="K163" s="29">
        <f>K164</f>
        <v>47315200.68</v>
      </c>
      <c r="L163" s="59">
        <f t="shared" si="2"/>
        <v>44.325379399463991</v>
      </c>
      <c r="M163" s="28"/>
      <c r="N163" s="20"/>
      <c r="O163" s="2"/>
    </row>
    <row r="164" spans="1:15" ht="47.25" x14ac:dyDescent="0.25">
      <c r="A164" s="19"/>
      <c r="B164" s="33" t="s">
        <v>705</v>
      </c>
      <c r="C164" s="50"/>
      <c r="D164" s="50"/>
      <c r="E164" s="50"/>
      <c r="F164" s="51"/>
      <c r="G164" s="32" t="s">
        <v>725</v>
      </c>
      <c r="H164" s="31" t="s">
        <v>724</v>
      </c>
      <c r="I164" s="30" t="s">
        <v>160</v>
      </c>
      <c r="J164" s="29">
        <v>106745167.94</v>
      </c>
      <c r="K164" s="29">
        <f>K165+K167+K169+K171+K173</f>
        <v>47315200.68</v>
      </c>
      <c r="L164" s="59">
        <f t="shared" si="2"/>
        <v>44.325379399463991</v>
      </c>
      <c r="M164" s="28"/>
      <c r="N164" s="20"/>
      <c r="O164" s="2"/>
    </row>
    <row r="165" spans="1:15" ht="47.25" x14ac:dyDescent="0.25">
      <c r="A165" s="19"/>
      <c r="B165" s="33" t="s">
        <v>721</v>
      </c>
      <c r="C165" s="50"/>
      <c r="D165" s="50"/>
      <c r="E165" s="50"/>
      <c r="F165" s="51"/>
      <c r="G165" s="32" t="s">
        <v>723</v>
      </c>
      <c r="H165" s="31" t="s">
        <v>722</v>
      </c>
      <c r="I165" s="30" t="s">
        <v>160</v>
      </c>
      <c r="J165" s="29">
        <v>925806</v>
      </c>
      <c r="K165" s="29">
        <f>K166</f>
        <v>175804.79999999999</v>
      </c>
      <c r="L165" s="59">
        <f t="shared" si="2"/>
        <v>18.989377904226153</v>
      </c>
      <c r="M165" s="28"/>
      <c r="N165" s="20"/>
      <c r="O165" s="2"/>
    </row>
    <row r="166" spans="1:15" ht="47.25" x14ac:dyDescent="0.25">
      <c r="A166" s="19"/>
      <c r="B166" s="27" t="s">
        <v>721</v>
      </c>
      <c r="C166" s="23" t="s">
        <v>704</v>
      </c>
      <c r="D166" s="23" t="s">
        <v>703</v>
      </c>
      <c r="E166" s="23" t="s">
        <v>720</v>
      </c>
      <c r="F166" s="26">
        <v>600</v>
      </c>
      <c r="G166" s="25" t="s">
        <v>201</v>
      </c>
      <c r="H166" s="24"/>
      <c r="I166" s="23">
        <v>600</v>
      </c>
      <c r="J166" s="22">
        <v>925806</v>
      </c>
      <c r="K166" s="22">
        <v>175804.79999999999</v>
      </c>
      <c r="L166" s="59">
        <f t="shared" si="2"/>
        <v>18.989377904226153</v>
      </c>
      <c r="M166" s="21">
        <v>10100</v>
      </c>
      <c r="N166" s="20"/>
      <c r="O166" s="2"/>
    </row>
    <row r="167" spans="1:15" ht="31.5" x14ac:dyDescent="0.25">
      <c r="A167" s="19"/>
      <c r="B167" s="33" t="s">
        <v>717</v>
      </c>
      <c r="C167" s="50"/>
      <c r="D167" s="50"/>
      <c r="E167" s="50"/>
      <c r="F167" s="51"/>
      <c r="G167" s="32" t="s">
        <v>719</v>
      </c>
      <c r="H167" s="31" t="s">
        <v>718</v>
      </c>
      <c r="I167" s="30" t="s">
        <v>160</v>
      </c>
      <c r="J167" s="29">
        <v>4073668.94</v>
      </c>
      <c r="K167" s="29">
        <f>K168</f>
        <v>24978</v>
      </c>
      <c r="L167" s="59">
        <f t="shared" si="2"/>
        <v>0.61315733722829224</v>
      </c>
      <c r="M167" s="28"/>
      <c r="N167" s="20"/>
      <c r="O167" s="2"/>
    </row>
    <row r="168" spans="1:15" ht="47.25" x14ac:dyDescent="0.25">
      <c r="A168" s="19"/>
      <c r="B168" s="27" t="s">
        <v>717</v>
      </c>
      <c r="C168" s="23" t="s">
        <v>704</v>
      </c>
      <c r="D168" s="23" t="s">
        <v>703</v>
      </c>
      <c r="E168" s="23" t="s">
        <v>716</v>
      </c>
      <c r="F168" s="26">
        <v>400</v>
      </c>
      <c r="G168" s="25" t="s">
        <v>190</v>
      </c>
      <c r="H168" s="24"/>
      <c r="I168" s="23">
        <v>400</v>
      </c>
      <c r="J168" s="22">
        <v>4073668.94</v>
      </c>
      <c r="K168" s="22">
        <v>24978</v>
      </c>
      <c r="L168" s="59">
        <f t="shared" si="2"/>
        <v>0.61315733722829224</v>
      </c>
      <c r="M168" s="21">
        <v>10100</v>
      </c>
      <c r="N168" s="20"/>
      <c r="O168" s="2"/>
    </row>
    <row r="169" spans="1:15" ht="31.5" x14ac:dyDescent="0.25">
      <c r="A169" s="19"/>
      <c r="B169" s="33" t="s">
        <v>713</v>
      </c>
      <c r="C169" s="50"/>
      <c r="D169" s="50"/>
      <c r="E169" s="50"/>
      <c r="F169" s="51"/>
      <c r="G169" s="32" t="s">
        <v>715</v>
      </c>
      <c r="H169" s="31" t="s">
        <v>714</v>
      </c>
      <c r="I169" s="30" t="s">
        <v>160</v>
      </c>
      <c r="J169" s="29">
        <v>406632</v>
      </c>
      <c r="K169" s="29">
        <f>K170</f>
        <v>406632</v>
      </c>
      <c r="L169" s="60">
        <f t="shared" si="2"/>
        <v>100</v>
      </c>
      <c r="M169" s="28"/>
      <c r="N169" s="20"/>
      <c r="O169" s="2"/>
    </row>
    <row r="170" spans="1:15" ht="31.5" x14ac:dyDescent="0.25">
      <c r="A170" s="19"/>
      <c r="B170" s="27" t="s">
        <v>713</v>
      </c>
      <c r="C170" s="23" t="s">
        <v>704</v>
      </c>
      <c r="D170" s="23" t="s">
        <v>703</v>
      </c>
      <c r="E170" s="23" t="s">
        <v>712</v>
      </c>
      <c r="F170" s="26">
        <v>200</v>
      </c>
      <c r="G170" s="25" t="s">
        <v>167</v>
      </c>
      <c r="H170" s="24"/>
      <c r="I170" s="23">
        <v>200</v>
      </c>
      <c r="J170" s="22">
        <v>406632</v>
      </c>
      <c r="K170" s="22">
        <v>406632</v>
      </c>
      <c r="L170" s="60">
        <f t="shared" si="2"/>
        <v>100</v>
      </c>
      <c r="M170" s="21">
        <v>10100</v>
      </c>
      <c r="N170" s="20"/>
      <c r="O170" s="2"/>
    </row>
    <row r="171" spans="1:15" ht="47.25" x14ac:dyDescent="0.25">
      <c r="A171" s="19"/>
      <c r="B171" s="33" t="s">
        <v>709</v>
      </c>
      <c r="C171" s="50"/>
      <c r="D171" s="50"/>
      <c r="E171" s="50"/>
      <c r="F171" s="51"/>
      <c r="G171" s="32" t="s">
        <v>711</v>
      </c>
      <c r="H171" s="31" t="s">
        <v>710</v>
      </c>
      <c r="I171" s="30" t="s">
        <v>160</v>
      </c>
      <c r="J171" s="29">
        <v>100839140</v>
      </c>
      <c r="K171" s="29">
        <f>K172</f>
        <v>46207865</v>
      </c>
      <c r="L171" s="59">
        <f t="shared" si="2"/>
        <v>45.823342999553546</v>
      </c>
      <c r="M171" s="28"/>
      <c r="N171" s="20"/>
      <c r="O171" s="2"/>
    </row>
    <row r="172" spans="1:15" ht="47.25" x14ac:dyDescent="0.25">
      <c r="A172" s="19"/>
      <c r="B172" s="27" t="s">
        <v>709</v>
      </c>
      <c r="C172" s="23" t="s">
        <v>704</v>
      </c>
      <c r="D172" s="23" t="s">
        <v>703</v>
      </c>
      <c r="E172" s="23" t="s">
        <v>708</v>
      </c>
      <c r="F172" s="26">
        <v>400</v>
      </c>
      <c r="G172" s="25" t="s">
        <v>190</v>
      </c>
      <c r="H172" s="24"/>
      <c r="I172" s="23">
        <v>400</v>
      </c>
      <c r="J172" s="22">
        <v>100839140</v>
      </c>
      <c r="K172" s="22">
        <v>46207865</v>
      </c>
      <c r="L172" s="59">
        <f t="shared" si="2"/>
        <v>45.823342999553546</v>
      </c>
      <c r="M172" s="21">
        <v>10311</v>
      </c>
      <c r="N172" s="20"/>
      <c r="O172" s="2"/>
    </row>
    <row r="173" spans="1:15" ht="63" x14ac:dyDescent="0.25">
      <c r="A173" s="19"/>
      <c r="B173" s="33" t="s">
        <v>705</v>
      </c>
      <c r="C173" s="50"/>
      <c r="D173" s="50"/>
      <c r="E173" s="50"/>
      <c r="F173" s="51"/>
      <c r="G173" s="32" t="s">
        <v>707</v>
      </c>
      <c r="H173" s="31" t="s">
        <v>706</v>
      </c>
      <c r="I173" s="30" t="s">
        <v>160</v>
      </c>
      <c r="J173" s="29">
        <v>499921</v>
      </c>
      <c r="K173" s="29">
        <f>K174</f>
        <v>499920.88</v>
      </c>
      <c r="L173" s="59">
        <f t="shared" si="2"/>
        <v>99.999975996207397</v>
      </c>
      <c r="M173" s="28"/>
      <c r="N173" s="20"/>
      <c r="O173" s="2"/>
    </row>
    <row r="174" spans="1:15" ht="47.25" x14ac:dyDescent="0.25">
      <c r="A174" s="19"/>
      <c r="B174" s="27" t="s">
        <v>705</v>
      </c>
      <c r="C174" s="23" t="s">
        <v>704</v>
      </c>
      <c r="D174" s="23" t="s">
        <v>703</v>
      </c>
      <c r="E174" s="23" t="s">
        <v>702</v>
      </c>
      <c r="F174" s="26">
        <v>400</v>
      </c>
      <c r="G174" s="25" t="s">
        <v>190</v>
      </c>
      <c r="H174" s="24"/>
      <c r="I174" s="23">
        <v>400</v>
      </c>
      <c r="J174" s="22">
        <v>499921</v>
      </c>
      <c r="K174" s="22">
        <v>499920.88</v>
      </c>
      <c r="L174" s="59">
        <f t="shared" si="2"/>
        <v>99.999975996207397</v>
      </c>
      <c r="M174" s="21">
        <v>10319</v>
      </c>
      <c r="N174" s="20"/>
      <c r="O174" s="2"/>
    </row>
    <row r="175" spans="1:15" ht="47.25" x14ac:dyDescent="0.25">
      <c r="A175" s="19"/>
      <c r="B175" s="33" t="s">
        <v>668</v>
      </c>
      <c r="C175" s="50"/>
      <c r="D175" s="50"/>
      <c r="E175" s="50"/>
      <c r="F175" s="51"/>
      <c r="G175" s="32" t="s">
        <v>701</v>
      </c>
      <c r="H175" s="31" t="s">
        <v>700</v>
      </c>
      <c r="I175" s="30" t="s">
        <v>160</v>
      </c>
      <c r="J175" s="29">
        <v>238426164.71000001</v>
      </c>
      <c r="K175" s="29">
        <f>K176+K183</f>
        <v>231578454.81999999</v>
      </c>
      <c r="L175" s="59">
        <f t="shared" si="2"/>
        <v>97.127953679777988</v>
      </c>
      <c r="M175" s="28"/>
      <c r="N175" s="20"/>
      <c r="O175" s="2"/>
    </row>
    <row r="176" spans="1:15" ht="31.5" x14ac:dyDescent="0.25">
      <c r="A176" s="19"/>
      <c r="B176" s="33" t="s">
        <v>691</v>
      </c>
      <c r="C176" s="50"/>
      <c r="D176" s="50"/>
      <c r="E176" s="50"/>
      <c r="F176" s="51"/>
      <c r="G176" s="32" t="s">
        <v>699</v>
      </c>
      <c r="H176" s="31" t="s">
        <v>698</v>
      </c>
      <c r="I176" s="30" t="s">
        <v>160</v>
      </c>
      <c r="J176" s="29">
        <v>226596265.00999999</v>
      </c>
      <c r="K176" s="29">
        <f>K177+K181</f>
        <v>219748597.68000001</v>
      </c>
      <c r="L176" s="59">
        <f t="shared" si="2"/>
        <v>96.978031685695356</v>
      </c>
      <c r="M176" s="28"/>
      <c r="N176" s="20"/>
      <c r="O176" s="2"/>
    </row>
    <row r="177" spans="1:15" ht="31.5" x14ac:dyDescent="0.25">
      <c r="A177" s="19"/>
      <c r="B177" s="33" t="s">
        <v>695</v>
      </c>
      <c r="C177" s="50"/>
      <c r="D177" s="50"/>
      <c r="E177" s="50"/>
      <c r="F177" s="51"/>
      <c r="G177" s="32" t="s">
        <v>697</v>
      </c>
      <c r="H177" s="31" t="s">
        <v>696</v>
      </c>
      <c r="I177" s="30" t="s">
        <v>160</v>
      </c>
      <c r="J177" s="29">
        <v>7394335</v>
      </c>
      <c r="K177" s="29">
        <f>K178+K179+K180</f>
        <v>7391813.8200000003</v>
      </c>
      <c r="L177" s="59">
        <f t="shared" si="2"/>
        <v>99.965903898051693</v>
      </c>
      <c r="M177" s="28"/>
      <c r="N177" s="20"/>
      <c r="O177" s="2"/>
    </row>
    <row r="178" spans="1:15" ht="78.75" x14ac:dyDescent="0.25">
      <c r="A178" s="19"/>
      <c r="B178" s="27" t="s">
        <v>695</v>
      </c>
      <c r="C178" s="23" t="s">
        <v>667</v>
      </c>
      <c r="D178" s="23" t="s">
        <v>690</v>
      </c>
      <c r="E178" s="23" t="s">
        <v>694</v>
      </c>
      <c r="F178" s="26">
        <v>100</v>
      </c>
      <c r="G178" s="25" t="s">
        <v>175</v>
      </c>
      <c r="H178" s="24"/>
      <c r="I178" s="23">
        <v>100</v>
      </c>
      <c r="J178" s="22">
        <v>5947135</v>
      </c>
      <c r="K178" s="22">
        <v>5947135</v>
      </c>
      <c r="L178" s="60">
        <f t="shared" si="2"/>
        <v>100</v>
      </c>
      <c r="M178" s="21">
        <v>10100</v>
      </c>
      <c r="N178" s="20"/>
      <c r="O178" s="2"/>
    </row>
    <row r="179" spans="1:15" ht="31.5" x14ac:dyDescent="0.25">
      <c r="A179" s="19"/>
      <c r="B179" s="27" t="s">
        <v>695</v>
      </c>
      <c r="C179" s="23" t="s">
        <v>667</v>
      </c>
      <c r="D179" s="23" t="s">
        <v>690</v>
      </c>
      <c r="E179" s="23" t="s">
        <v>694</v>
      </c>
      <c r="F179" s="26">
        <v>200</v>
      </c>
      <c r="G179" s="25" t="s">
        <v>167</v>
      </c>
      <c r="H179" s="24"/>
      <c r="I179" s="23">
        <v>200</v>
      </c>
      <c r="J179" s="22">
        <v>1446077.89</v>
      </c>
      <c r="K179" s="22">
        <v>1444550.99</v>
      </c>
      <c r="L179" s="59">
        <f t="shared" si="2"/>
        <v>99.894410943521166</v>
      </c>
      <c r="M179" s="21">
        <v>10100</v>
      </c>
      <c r="N179" s="20"/>
      <c r="O179" s="2"/>
    </row>
    <row r="180" spans="1:15" ht="31.5" x14ac:dyDescent="0.25">
      <c r="A180" s="19"/>
      <c r="B180" s="27" t="s">
        <v>695</v>
      </c>
      <c r="C180" s="23" t="s">
        <v>667</v>
      </c>
      <c r="D180" s="23" t="s">
        <v>690</v>
      </c>
      <c r="E180" s="23" t="s">
        <v>694</v>
      </c>
      <c r="F180" s="26">
        <v>800</v>
      </c>
      <c r="G180" s="25" t="s">
        <v>162</v>
      </c>
      <c r="H180" s="24"/>
      <c r="I180" s="23">
        <v>800</v>
      </c>
      <c r="J180" s="22">
        <v>1122.1099999999999</v>
      </c>
      <c r="K180" s="22">
        <v>127.83</v>
      </c>
      <c r="L180" s="59">
        <f t="shared" si="2"/>
        <v>11.391931272335155</v>
      </c>
      <c r="M180" s="21">
        <v>10100</v>
      </c>
      <c r="N180" s="20"/>
      <c r="O180" s="2"/>
    </row>
    <row r="181" spans="1:15" ht="31.5" x14ac:dyDescent="0.25">
      <c r="A181" s="19"/>
      <c r="B181" s="33" t="s">
        <v>691</v>
      </c>
      <c r="C181" s="50"/>
      <c r="D181" s="50"/>
      <c r="E181" s="50"/>
      <c r="F181" s="51"/>
      <c r="G181" s="32" t="s">
        <v>693</v>
      </c>
      <c r="H181" s="31" t="s">
        <v>692</v>
      </c>
      <c r="I181" s="30" t="s">
        <v>160</v>
      </c>
      <c r="J181" s="29">
        <v>219201930.00999999</v>
      </c>
      <c r="K181" s="29">
        <f>K182</f>
        <v>212356783.86000001</v>
      </c>
      <c r="L181" s="59">
        <f t="shared" si="2"/>
        <v>96.877241842857998</v>
      </c>
      <c r="M181" s="28"/>
      <c r="N181" s="20"/>
      <c r="O181" s="2"/>
    </row>
    <row r="182" spans="1:15" ht="47.25" x14ac:dyDescent="0.25">
      <c r="A182" s="19"/>
      <c r="B182" s="27" t="s">
        <v>691</v>
      </c>
      <c r="C182" s="23" t="s">
        <v>667</v>
      </c>
      <c r="D182" s="23" t="s">
        <v>690</v>
      </c>
      <c r="E182" s="23" t="s">
        <v>689</v>
      </c>
      <c r="F182" s="26">
        <v>600</v>
      </c>
      <c r="G182" s="25" t="s">
        <v>201</v>
      </c>
      <c r="H182" s="24"/>
      <c r="I182" s="23">
        <v>600</v>
      </c>
      <c r="J182" s="22">
        <v>219201930.00999999</v>
      </c>
      <c r="K182" s="22">
        <v>212356783.86000001</v>
      </c>
      <c r="L182" s="59">
        <f t="shared" si="2"/>
        <v>96.877241842857998</v>
      </c>
      <c r="M182" s="21">
        <v>10100</v>
      </c>
      <c r="N182" s="20"/>
      <c r="O182" s="2"/>
    </row>
    <row r="183" spans="1:15" ht="31.5" x14ac:dyDescent="0.25">
      <c r="A183" s="19"/>
      <c r="B183" s="33" t="s">
        <v>668</v>
      </c>
      <c r="C183" s="50"/>
      <c r="D183" s="50"/>
      <c r="E183" s="50"/>
      <c r="F183" s="51"/>
      <c r="G183" s="32" t="s">
        <v>688</v>
      </c>
      <c r="H183" s="31" t="s">
        <v>687</v>
      </c>
      <c r="I183" s="30" t="s">
        <v>160</v>
      </c>
      <c r="J183" s="29">
        <v>11829899.699999999</v>
      </c>
      <c r="K183" s="29">
        <f>K184+K188+K190+K192+K194</f>
        <v>11829857.140000001</v>
      </c>
      <c r="L183" s="59">
        <f t="shared" si="2"/>
        <v>99.999640233636143</v>
      </c>
      <c r="M183" s="28"/>
      <c r="N183" s="20"/>
      <c r="O183" s="2"/>
    </row>
    <row r="184" spans="1:15" ht="47.25" x14ac:dyDescent="0.25">
      <c r="A184" s="19"/>
      <c r="B184" s="33" t="s">
        <v>684</v>
      </c>
      <c r="C184" s="50"/>
      <c r="D184" s="50"/>
      <c r="E184" s="50"/>
      <c r="F184" s="51"/>
      <c r="G184" s="32" t="s">
        <v>686</v>
      </c>
      <c r="H184" s="31" t="s">
        <v>685</v>
      </c>
      <c r="I184" s="30" t="s">
        <v>160</v>
      </c>
      <c r="J184" s="29">
        <v>7451666.2800000003</v>
      </c>
      <c r="K184" s="29">
        <f>K185+K186+K187</f>
        <v>7451666.2800000003</v>
      </c>
      <c r="L184" s="59">
        <f t="shared" si="2"/>
        <v>100</v>
      </c>
      <c r="M184" s="28"/>
      <c r="N184" s="20"/>
      <c r="O184" s="2"/>
    </row>
    <row r="185" spans="1:15" ht="31.5" x14ac:dyDescent="0.25">
      <c r="A185" s="19"/>
      <c r="B185" s="27" t="s">
        <v>684</v>
      </c>
      <c r="C185" s="23" t="s">
        <v>667</v>
      </c>
      <c r="D185" s="23" t="s">
        <v>666</v>
      </c>
      <c r="E185" s="23" t="s">
        <v>683</v>
      </c>
      <c r="F185" s="26">
        <v>200</v>
      </c>
      <c r="G185" s="25" t="s">
        <v>167</v>
      </c>
      <c r="H185" s="24"/>
      <c r="I185" s="23">
        <v>200</v>
      </c>
      <c r="J185" s="22">
        <v>50000</v>
      </c>
      <c r="K185" s="22">
        <v>50000</v>
      </c>
      <c r="L185" s="59">
        <f t="shared" si="2"/>
        <v>100</v>
      </c>
      <c r="M185" s="21">
        <v>10100</v>
      </c>
      <c r="N185" s="20"/>
      <c r="O185" s="2"/>
    </row>
    <row r="186" spans="1:15" ht="47.25" x14ac:dyDescent="0.25">
      <c r="A186" s="19"/>
      <c r="B186" s="27" t="s">
        <v>684</v>
      </c>
      <c r="C186" s="23" t="s">
        <v>667</v>
      </c>
      <c r="D186" s="23" t="s">
        <v>666</v>
      </c>
      <c r="E186" s="23" t="s">
        <v>683</v>
      </c>
      <c r="F186" s="26">
        <v>400</v>
      </c>
      <c r="G186" s="25" t="s">
        <v>190</v>
      </c>
      <c r="H186" s="24"/>
      <c r="I186" s="23">
        <v>400</v>
      </c>
      <c r="J186" s="22">
        <v>884295.99</v>
      </c>
      <c r="K186" s="22">
        <v>884295.99</v>
      </c>
      <c r="L186" s="59">
        <f t="shared" si="2"/>
        <v>100</v>
      </c>
      <c r="M186" s="21">
        <v>10100</v>
      </c>
      <c r="N186" s="20"/>
      <c r="O186" s="2"/>
    </row>
    <row r="187" spans="1:15" ht="47.25" x14ac:dyDescent="0.25">
      <c r="A187" s="19"/>
      <c r="B187" s="27" t="s">
        <v>684</v>
      </c>
      <c r="C187" s="23" t="s">
        <v>667</v>
      </c>
      <c r="D187" s="23" t="s">
        <v>666</v>
      </c>
      <c r="E187" s="23" t="s">
        <v>683</v>
      </c>
      <c r="F187" s="26">
        <v>600</v>
      </c>
      <c r="G187" s="25" t="s">
        <v>201</v>
      </c>
      <c r="H187" s="24"/>
      <c r="I187" s="23">
        <v>600</v>
      </c>
      <c r="J187" s="22">
        <v>6517370.29</v>
      </c>
      <c r="K187" s="22">
        <v>6517370.29</v>
      </c>
      <c r="L187" s="59">
        <f t="shared" si="2"/>
        <v>100</v>
      </c>
      <c r="M187" s="21">
        <v>10100</v>
      </c>
      <c r="N187" s="20"/>
      <c r="O187" s="2"/>
    </row>
    <row r="188" spans="1:15" ht="47.25" x14ac:dyDescent="0.25">
      <c r="A188" s="19"/>
      <c r="B188" s="33" t="s">
        <v>680</v>
      </c>
      <c r="C188" s="50"/>
      <c r="D188" s="50"/>
      <c r="E188" s="50"/>
      <c r="F188" s="51"/>
      <c r="G188" s="32" t="s">
        <v>682</v>
      </c>
      <c r="H188" s="31" t="s">
        <v>681</v>
      </c>
      <c r="I188" s="30" t="s">
        <v>160</v>
      </c>
      <c r="J188" s="29">
        <v>555000</v>
      </c>
      <c r="K188" s="29">
        <f>K189</f>
        <v>555000</v>
      </c>
      <c r="L188" s="59">
        <f t="shared" si="2"/>
        <v>100</v>
      </c>
      <c r="M188" s="28"/>
      <c r="N188" s="20"/>
      <c r="O188" s="2"/>
    </row>
    <row r="189" spans="1:15" ht="47.25" x14ac:dyDescent="0.25">
      <c r="A189" s="19"/>
      <c r="B189" s="27" t="s">
        <v>680</v>
      </c>
      <c r="C189" s="23" t="s">
        <v>667</v>
      </c>
      <c r="D189" s="23" t="s">
        <v>666</v>
      </c>
      <c r="E189" s="23" t="s">
        <v>679</v>
      </c>
      <c r="F189" s="26">
        <v>600</v>
      </c>
      <c r="G189" s="25" t="s">
        <v>201</v>
      </c>
      <c r="H189" s="24"/>
      <c r="I189" s="23">
        <v>600</v>
      </c>
      <c r="J189" s="22">
        <v>555000</v>
      </c>
      <c r="K189" s="22">
        <v>555000</v>
      </c>
      <c r="L189" s="59">
        <f t="shared" si="2"/>
        <v>100</v>
      </c>
      <c r="M189" s="21">
        <v>10100</v>
      </c>
      <c r="N189" s="20"/>
      <c r="O189" s="2"/>
    </row>
    <row r="190" spans="1:15" ht="63" x14ac:dyDescent="0.25">
      <c r="A190" s="19"/>
      <c r="B190" s="33" t="s">
        <v>676</v>
      </c>
      <c r="C190" s="50"/>
      <c r="D190" s="50"/>
      <c r="E190" s="50"/>
      <c r="F190" s="51"/>
      <c r="G190" s="32" t="s">
        <v>678</v>
      </c>
      <c r="H190" s="31" t="s">
        <v>677</v>
      </c>
      <c r="I190" s="30" t="s">
        <v>160</v>
      </c>
      <c r="J190" s="29">
        <v>364337.71</v>
      </c>
      <c r="K190" s="29">
        <f>K191</f>
        <v>364331.4</v>
      </c>
      <c r="L190" s="59">
        <f t="shared" si="2"/>
        <v>99.998268090338499</v>
      </c>
      <c r="M190" s="28"/>
      <c r="N190" s="20"/>
      <c r="O190" s="2"/>
    </row>
    <row r="191" spans="1:15" ht="47.25" x14ac:dyDescent="0.25">
      <c r="A191" s="19"/>
      <c r="B191" s="27" t="s">
        <v>676</v>
      </c>
      <c r="C191" s="23" t="s">
        <v>667</v>
      </c>
      <c r="D191" s="23" t="s">
        <v>666</v>
      </c>
      <c r="E191" s="23" t="s">
        <v>675</v>
      </c>
      <c r="F191" s="26">
        <v>600</v>
      </c>
      <c r="G191" s="25" t="s">
        <v>201</v>
      </c>
      <c r="H191" s="24"/>
      <c r="I191" s="23">
        <v>600</v>
      </c>
      <c r="J191" s="22">
        <v>364337.71</v>
      </c>
      <c r="K191" s="22">
        <v>364331.4</v>
      </c>
      <c r="L191" s="59">
        <f t="shared" si="2"/>
        <v>99.998268090338499</v>
      </c>
      <c r="M191" s="21">
        <v>10100</v>
      </c>
      <c r="N191" s="20"/>
      <c r="O191" s="2"/>
    </row>
    <row r="192" spans="1:15" ht="63" x14ac:dyDescent="0.25">
      <c r="A192" s="19"/>
      <c r="B192" s="33" t="s">
        <v>672</v>
      </c>
      <c r="C192" s="50"/>
      <c r="D192" s="50"/>
      <c r="E192" s="50"/>
      <c r="F192" s="51"/>
      <c r="G192" s="32" t="s">
        <v>674</v>
      </c>
      <c r="H192" s="31" t="s">
        <v>673</v>
      </c>
      <c r="I192" s="30" t="s">
        <v>160</v>
      </c>
      <c r="J192" s="29">
        <v>1625389.71</v>
      </c>
      <c r="K192" s="29">
        <f>K193</f>
        <v>1625354.4</v>
      </c>
      <c r="L192" s="59">
        <f t="shared" si="2"/>
        <v>99.997827597911879</v>
      </c>
      <c r="M192" s="28"/>
      <c r="N192" s="20"/>
      <c r="O192" s="2"/>
    </row>
    <row r="193" spans="1:15" ht="47.25" x14ac:dyDescent="0.25">
      <c r="A193" s="19"/>
      <c r="B193" s="27" t="s">
        <v>672</v>
      </c>
      <c r="C193" s="23" t="s">
        <v>667</v>
      </c>
      <c r="D193" s="23" t="s">
        <v>666</v>
      </c>
      <c r="E193" s="23" t="s">
        <v>671</v>
      </c>
      <c r="F193" s="26">
        <v>600</v>
      </c>
      <c r="G193" s="25" t="s">
        <v>201</v>
      </c>
      <c r="H193" s="24"/>
      <c r="I193" s="23">
        <v>600</v>
      </c>
      <c r="J193" s="22">
        <v>1625389.71</v>
      </c>
      <c r="K193" s="22">
        <v>1625354.4</v>
      </c>
      <c r="L193" s="59">
        <f t="shared" si="2"/>
        <v>99.997827597911879</v>
      </c>
      <c r="M193" s="21">
        <v>10363</v>
      </c>
      <c r="N193" s="20"/>
      <c r="O193" s="2"/>
    </row>
    <row r="194" spans="1:15" ht="63" x14ac:dyDescent="0.25">
      <c r="A194" s="19"/>
      <c r="B194" s="33" t="s">
        <v>668</v>
      </c>
      <c r="C194" s="50"/>
      <c r="D194" s="50"/>
      <c r="E194" s="50"/>
      <c r="F194" s="51"/>
      <c r="G194" s="32" t="s">
        <v>670</v>
      </c>
      <c r="H194" s="31" t="s">
        <v>669</v>
      </c>
      <c r="I194" s="30" t="s">
        <v>160</v>
      </c>
      <c r="J194" s="29">
        <v>1833506</v>
      </c>
      <c r="K194" s="29">
        <f>K195</f>
        <v>1833505.06</v>
      </c>
      <c r="L194" s="59">
        <f t="shared" si="2"/>
        <v>99.999948732101231</v>
      </c>
      <c r="M194" s="28"/>
      <c r="N194" s="20"/>
      <c r="O194" s="2"/>
    </row>
    <row r="195" spans="1:15" ht="47.25" x14ac:dyDescent="0.25">
      <c r="A195" s="19"/>
      <c r="B195" s="27" t="s">
        <v>668</v>
      </c>
      <c r="C195" s="23" t="s">
        <v>667</v>
      </c>
      <c r="D195" s="23" t="s">
        <v>666</v>
      </c>
      <c r="E195" s="23" t="s">
        <v>665</v>
      </c>
      <c r="F195" s="26">
        <v>600</v>
      </c>
      <c r="G195" s="25" t="s">
        <v>201</v>
      </c>
      <c r="H195" s="24"/>
      <c r="I195" s="23">
        <v>600</v>
      </c>
      <c r="J195" s="22">
        <v>1833506</v>
      </c>
      <c r="K195" s="22">
        <v>1833505.06</v>
      </c>
      <c r="L195" s="59">
        <f t="shared" si="2"/>
        <v>99.999948732101231</v>
      </c>
      <c r="M195" s="21">
        <v>10100</v>
      </c>
      <c r="N195" s="20"/>
      <c r="O195" s="2"/>
    </row>
    <row r="196" spans="1:15" ht="47.25" x14ac:dyDescent="0.25">
      <c r="A196" s="19"/>
      <c r="B196" s="33" t="s">
        <v>654</v>
      </c>
      <c r="C196" s="50"/>
      <c r="D196" s="50"/>
      <c r="E196" s="50"/>
      <c r="F196" s="51"/>
      <c r="G196" s="32" t="s">
        <v>664</v>
      </c>
      <c r="H196" s="31" t="s">
        <v>663</v>
      </c>
      <c r="I196" s="30" t="s">
        <v>160</v>
      </c>
      <c r="J196" s="29">
        <v>5341445.42</v>
      </c>
      <c r="K196" s="29">
        <f>K197</f>
        <v>3191444.9299999997</v>
      </c>
      <c r="L196" s="59">
        <f t="shared" si="2"/>
        <v>59.748713673086627</v>
      </c>
      <c r="M196" s="28"/>
      <c r="N196" s="20"/>
      <c r="O196" s="2"/>
    </row>
    <row r="197" spans="1:15" ht="63" x14ac:dyDescent="0.25">
      <c r="A197" s="19"/>
      <c r="B197" s="33" t="s">
        <v>654</v>
      </c>
      <c r="C197" s="50"/>
      <c r="D197" s="50"/>
      <c r="E197" s="50"/>
      <c r="F197" s="51"/>
      <c r="G197" s="32" t="s">
        <v>662</v>
      </c>
      <c r="H197" s="31" t="s">
        <v>661</v>
      </c>
      <c r="I197" s="30" t="s">
        <v>160</v>
      </c>
      <c r="J197" s="29">
        <v>5341445.42</v>
      </c>
      <c r="K197" s="29">
        <f>K198+K200</f>
        <v>3191444.9299999997</v>
      </c>
      <c r="L197" s="59">
        <f t="shared" si="2"/>
        <v>59.748713673086627</v>
      </c>
      <c r="M197" s="28"/>
      <c r="N197" s="20"/>
      <c r="O197" s="2"/>
    </row>
    <row r="198" spans="1:15" ht="31.5" x14ac:dyDescent="0.25">
      <c r="A198" s="19"/>
      <c r="B198" s="33" t="s">
        <v>658</v>
      </c>
      <c r="C198" s="50"/>
      <c r="D198" s="50"/>
      <c r="E198" s="50"/>
      <c r="F198" s="51"/>
      <c r="G198" s="32" t="s">
        <v>660</v>
      </c>
      <c r="H198" s="31" t="s">
        <v>659</v>
      </c>
      <c r="I198" s="30" t="s">
        <v>160</v>
      </c>
      <c r="J198" s="29">
        <v>4832401.42</v>
      </c>
      <c r="K198" s="29">
        <f>K199</f>
        <v>2682401.42</v>
      </c>
      <c r="L198" s="59">
        <f t="shared" si="2"/>
        <v>55.508663019969063</v>
      </c>
      <c r="M198" s="28"/>
      <c r="N198" s="20"/>
      <c r="O198" s="2"/>
    </row>
    <row r="199" spans="1:15" ht="47.25" x14ac:dyDescent="0.25">
      <c r="A199" s="19"/>
      <c r="B199" s="27" t="s">
        <v>658</v>
      </c>
      <c r="C199" s="23" t="s">
        <v>653</v>
      </c>
      <c r="D199" s="23" t="s">
        <v>652</v>
      </c>
      <c r="E199" s="23" t="s">
        <v>657</v>
      </c>
      <c r="F199" s="26">
        <v>400</v>
      </c>
      <c r="G199" s="25" t="s">
        <v>190</v>
      </c>
      <c r="H199" s="24"/>
      <c r="I199" s="23">
        <v>400</v>
      </c>
      <c r="J199" s="22">
        <v>4832401.42</v>
      </c>
      <c r="K199" s="22">
        <v>2682401.42</v>
      </c>
      <c r="L199" s="59">
        <f t="shared" si="2"/>
        <v>55.508663019969063</v>
      </c>
      <c r="M199" s="21">
        <v>10100</v>
      </c>
      <c r="N199" s="20"/>
      <c r="O199" s="2"/>
    </row>
    <row r="200" spans="1:15" ht="47.25" x14ac:dyDescent="0.25">
      <c r="A200" s="19"/>
      <c r="B200" s="33" t="s">
        <v>654</v>
      </c>
      <c r="C200" s="50"/>
      <c r="D200" s="50"/>
      <c r="E200" s="50"/>
      <c r="F200" s="51"/>
      <c r="G200" s="32" t="s">
        <v>656</v>
      </c>
      <c r="H200" s="31" t="s">
        <v>655</v>
      </c>
      <c r="I200" s="30" t="s">
        <v>160</v>
      </c>
      <c r="J200" s="29">
        <v>509044</v>
      </c>
      <c r="K200" s="29">
        <f>K201</f>
        <v>509043.51</v>
      </c>
      <c r="L200" s="59">
        <f t="shared" si="2"/>
        <v>99.999903741130439</v>
      </c>
      <c r="M200" s="28"/>
      <c r="N200" s="20"/>
      <c r="O200" s="2"/>
    </row>
    <row r="201" spans="1:15" ht="47.25" x14ac:dyDescent="0.25">
      <c r="A201" s="19"/>
      <c r="B201" s="27" t="s">
        <v>654</v>
      </c>
      <c r="C201" s="23" t="s">
        <v>653</v>
      </c>
      <c r="D201" s="23" t="s">
        <v>652</v>
      </c>
      <c r="E201" s="23" t="s">
        <v>651</v>
      </c>
      <c r="F201" s="26">
        <v>400</v>
      </c>
      <c r="G201" s="25" t="s">
        <v>190</v>
      </c>
      <c r="H201" s="24"/>
      <c r="I201" s="23">
        <v>400</v>
      </c>
      <c r="J201" s="22">
        <v>509044</v>
      </c>
      <c r="K201" s="22">
        <v>509043.51</v>
      </c>
      <c r="L201" s="59">
        <f t="shared" si="2"/>
        <v>99.999903741130439</v>
      </c>
      <c r="M201" s="21">
        <v>10310</v>
      </c>
      <c r="N201" s="20"/>
      <c r="O201" s="2"/>
    </row>
    <row r="202" spans="1:15" ht="63" x14ac:dyDescent="0.25">
      <c r="A202" s="19"/>
      <c r="B202" s="33" t="s">
        <v>644</v>
      </c>
      <c r="C202" s="50"/>
      <c r="D202" s="50"/>
      <c r="E202" s="50"/>
      <c r="F202" s="51"/>
      <c r="G202" s="32" t="s">
        <v>650</v>
      </c>
      <c r="H202" s="31" t="s">
        <v>649</v>
      </c>
      <c r="I202" s="30" t="s">
        <v>160</v>
      </c>
      <c r="J202" s="29">
        <v>4676</v>
      </c>
      <c r="K202" s="29">
        <f>K203</f>
        <v>4676</v>
      </c>
      <c r="L202" s="60">
        <f t="shared" si="2"/>
        <v>100</v>
      </c>
      <c r="M202" s="28"/>
      <c r="N202" s="20"/>
      <c r="O202" s="2"/>
    </row>
    <row r="203" spans="1:15" ht="63" x14ac:dyDescent="0.25">
      <c r="A203" s="19"/>
      <c r="B203" s="33" t="s">
        <v>644</v>
      </c>
      <c r="C203" s="50"/>
      <c r="D203" s="50"/>
      <c r="E203" s="50"/>
      <c r="F203" s="51"/>
      <c r="G203" s="32" t="s">
        <v>648</v>
      </c>
      <c r="H203" s="31" t="s">
        <v>647</v>
      </c>
      <c r="I203" s="30" t="s">
        <v>160</v>
      </c>
      <c r="J203" s="29">
        <v>4676</v>
      </c>
      <c r="K203" s="29">
        <f>K204</f>
        <v>4676</v>
      </c>
      <c r="L203" s="60">
        <f t="shared" si="2"/>
        <v>100</v>
      </c>
      <c r="M203" s="28"/>
      <c r="N203" s="20"/>
      <c r="O203" s="2"/>
    </row>
    <row r="204" spans="1:15" ht="31.5" x14ac:dyDescent="0.25">
      <c r="A204" s="19"/>
      <c r="B204" s="33" t="s">
        <v>644</v>
      </c>
      <c r="C204" s="50"/>
      <c r="D204" s="50"/>
      <c r="E204" s="50"/>
      <c r="F204" s="51"/>
      <c r="G204" s="32" t="s">
        <v>646</v>
      </c>
      <c r="H204" s="31" t="s">
        <v>645</v>
      </c>
      <c r="I204" s="30" t="s">
        <v>160</v>
      </c>
      <c r="J204" s="29">
        <v>4676</v>
      </c>
      <c r="K204" s="29">
        <f>K205</f>
        <v>4676</v>
      </c>
      <c r="L204" s="60">
        <f t="shared" ref="L204:L267" si="3">K204/J204*100</f>
        <v>100</v>
      </c>
      <c r="M204" s="28"/>
      <c r="N204" s="20"/>
      <c r="O204" s="2"/>
    </row>
    <row r="205" spans="1:15" ht="31.5" x14ac:dyDescent="0.25">
      <c r="A205" s="19"/>
      <c r="B205" s="27" t="s">
        <v>644</v>
      </c>
      <c r="C205" s="23" t="s">
        <v>643</v>
      </c>
      <c r="D205" s="23" t="s">
        <v>642</v>
      </c>
      <c r="E205" s="23" t="s">
        <v>641</v>
      </c>
      <c r="F205" s="26">
        <v>200</v>
      </c>
      <c r="G205" s="25" t="s">
        <v>167</v>
      </c>
      <c r="H205" s="24"/>
      <c r="I205" s="23">
        <v>200</v>
      </c>
      <c r="J205" s="22">
        <v>4676</v>
      </c>
      <c r="K205" s="22">
        <v>4676</v>
      </c>
      <c r="L205" s="60">
        <f t="shared" si="3"/>
        <v>100</v>
      </c>
      <c r="M205" s="21">
        <v>10100</v>
      </c>
      <c r="N205" s="20"/>
      <c r="O205" s="2"/>
    </row>
    <row r="206" spans="1:15" ht="47.25" x14ac:dyDescent="0.25">
      <c r="A206" s="19"/>
      <c r="B206" s="33" t="s">
        <v>630</v>
      </c>
      <c r="C206" s="50"/>
      <c r="D206" s="50"/>
      <c r="E206" s="50"/>
      <c r="F206" s="51"/>
      <c r="G206" s="32" t="s">
        <v>640</v>
      </c>
      <c r="H206" s="31" t="s">
        <v>639</v>
      </c>
      <c r="I206" s="30" t="s">
        <v>160</v>
      </c>
      <c r="J206" s="29">
        <v>101143646.87</v>
      </c>
      <c r="K206" s="29">
        <f>K207</f>
        <v>96074880.540000007</v>
      </c>
      <c r="L206" s="59">
        <f t="shared" si="3"/>
        <v>94.988546995428308</v>
      </c>
      <c r="M206" s="28"/>
      <c r="N206" s="20"/>
      <c r="O206" s="2"/>
    </row>
    <row r="207" spans="1:15" ht="63" x14ac:dyDescent="0.25">
      <c r="A207" s="19"/>
      <c r="B207" s="33" t="s">
        <v>630</v>
      </c>
      <c r="C207" s="50"/>
      <c r="D207" s="50"/>
      <c r="E207" s="50"/>
      <c r="F207" s="51"/>
      <c r="G207" s="32" t="s">
        <v>638</v>
      </c>
      <c r="H207" s="31" t="s">
        <v>637</v>
      </c>
      <c r="I207" s="30" t="s">
        <v>160</v>
      </c>
      <c r="J207" s="29">
        <v>101143646.87</v>
      </c>
      <c r="K207" s="29">
        <f>K208+K210</f>
        <v>96074880.540000007</v>
      </c>
      <c r="L207" s="59">
        <f t="shared" si="3"/>
        <v>94.988546995428308</v>
      </c>
      <c r="M207" s="28"/>
      <c r="N207" s="20"/>
      <c r="O207" s="2"/>
    </row>
    <row r="208" spans="1:15" ht="31.5" x14ac:dyDescent="0.25">
      <c r="A208" s="19"/>
      <c r="B208" s="33" t="s">
        <v>634</v>
      </c>
      <c r="C208" s="50"/>
      <c r="D208" s="50"/>
      <c r="E208" s="50"/>
      <c r="F208" s="51"/>
      <c r="G208" s="32" t="s">
        <v>636</v>
      </c>
      <c r="H208" s="31" t="s">
        <v>635</v>
      </c>
      <c r="I208" s="30" t="s">
        <v>160</v>
      </c>
      <c r="J208" s="29">
        <v>2553036.87</v>
      </c>
      <c r="K208" s="29">
        <f>K209</f>
        <v>2411646.0099999998</v>
      </c>
      <c r="L208" s="59">
        <f t="shared" si="3"/>
        <v>94.461855930815432</v>
      </c>
      <c r="M208" s="28"/>
      <c r="N208" s="20"/>
      <c r="O208" s="2"/>
    </row>
    <row r="209" spans="1:15" ht="47.25" x14ac:dyDescent="0.25">
      <c r="A209" s="19"/>
      <c r="B209" s="27" t="s">
        <v>634</v>
      </c>
      <c r="C209" s="23" t="s">
        <v>629</v>
      </c>
      <c r="D209" s="23" t="s">
        <v>628</v>
      </c>
      <c r="E209" s="23" t="s">
        <v>633</v>
      </c>
      <c r="F209" s="26">
        <v>600</v>
      </c>
      <c r="G209" s="25" t="s">
        <v>201</v>
      </c>
      <c r="H209" s="24"/>
      <c r="I209" s="23">
        <v>600</v>
      </c>
      <c r="J209" s="22">
        <v>2553036.87</v>
      </c>
      <c r="K209" s="22">
        <v>2411646.0099999998</v>
      </c>
      <c r="L209" s="59">
        <f t="shared" si="3"/>
        <v>94.461855930815432</v>
      </c>
      <c r="M209" s="21">
        <v>10103</v>
      </c>
      <c r="N209" s="20"/>
      <c r="O209" s="2"/>
    </row>
    <row r="210" spans="1:15" ht="31.5" x14ac:dyDescent="0.25">
      <c r="A210" s="19"/>
      <c r="B210" s="33" t="s">
        <v>630</v>
      </c>
      <c r="C210" s="50"/>
      <c r="D210" s="50"/>
      <c r="E210" s="50"/>
      <c r="F210" s="51"/>
      <c r="G210" s="32" t="s">
        <v>632</v>
      </c>
      <c r="H210" s="31" t="s">
        <v>631</v>
      </c>
      <c r="I210" s="30" t="s">
        <v>160</v>
      </c>
      <c r="J210" s="29">
        <v>98590610</v>
      </c>
      <c r="K210" s="29">
        <f>K211+K212</f>
        <v>93663234.530000001</v>
      </c>
      <c r="L210" s="59">
        <f t="shared" si="3"/>
        <v>95.002185836967641</v>
      </c>
      <c r="M210" s="28"/>
      <c r="N210" s="20"/>
      <c r="O210" s="2"/>
    </row>
    <row r="211" spans="1:15" ht="31.5" x14ac:dyDescent="0.25">
      <c r="A211" s="19"/>
      <c r="B211" s="27" t="s">
        <v>630</v>
      </c>
      <c r="C211" s="23" t="s">
        <v>629</v>
      </c>
      <c r="D211" s="23" t="s">
        <v>628</v>
      </c>
      <c r="E211" s="23" t="s">
        <v>627</v>
      </c>
      <c r="F211" s="26">
        <v>200</v>
      </c>
      <c r="G211" s="25" t="s">
        <v>167</v>
      </c>
      <c r="H211" s="24"/>
      <c r="I211" s="23">
        <v>200</v>
      </c>
      <c r="J211" s="22">
        <v>37477156</v>
      </c>
      <c r="K211" s="22">
        <v>35975496.670000002</v>
      </c>
      <c r="L211" s="59">
        <f t="shared" si="3"/>
        <v>95.993134244231342</v>
      </c>
      <c r="M211" s="21">
        <v>10320</v>
      </c>
      <c r="N211" s="20"/>
      <c r="O211" s="2"/>
    </row>
    <row r="212" spans="1:15" ht="47.25" x14ac:dyDescent="0.25">
      <c r="A212" s="19"/>
      <c r="B212" s="27" t="s">
        <v>630</v>
      </c>
      <c r="C212" s="23" t="s">
        <v>629</v>
      </c>
      <c r="D212" s="23" t="s">
        <v>628</v>
      </c>
      <c r="E212" s="23" t="s">
        <v>627</v>
      </c>
      <c r="F212" s="26">
        <v>600</v>
      </c>
      <c r="G212" s="25" t="s">
        <v>201</v>
      </c>
      <c r="H212" s="24"/>
      <c r="I212" s="23">
        <v>600</v>
      </c>
      <c r="J212" s="22">
        <v>61113454</v>
      </c>
      <c r="K212" s="22">
        <v>57687737.859999999</v>
      </c>
      <c r="L212" s="59">
        <f t="shared" si="3"/>
        <v>94.394497584770775</v>
      </c>
      <c r="M212" s="21">
        <v>30120</v>
      </c>
      <c r="N212" s="20"/>
      <c r="O212" s="2"/>
    </row>
    <row r="213" spans="1:15" ht="47.25" x14ac:dyDescent="0.25">
      <c r="A213" s="19"/>
      <c r="B213" s="33" t="s">
        <v>589</v>
      </c>
      <c r="C213" s="50"/>
      <c r="D213" s="50"/>
      <c r="E213" s="50"/>
      <c r="F213" s="51"/>
      <c r="G213" s="32" t="s">
        <v>626</v>
      </c>
      <c r="H213" s="31" t="s">
        <v>625</v>
      </c>
      <c r="I213" s="30" t="s">
        <v>160</v>
      </c>
      <c r="J213" s="29">
        <v>672301231.12</v>
      </c>
      <c r="K213" s="29">
        <f>K214+K229</f>
        <v>651609216.11999989</v>
      </c>
      <c r="L213" s="59">
        <f t="shared" si="3"/>
        <v>96.922210752830409</v>
      </c>
      <c r="M213" s="28"/>
      <c r="N213" s="20"/>
      <c r="O213" s="2"/>
    </row>
    <row r="214" spans="1:15" ht="47.25" x14ac:dyDescent="0.25">
      <c r="A214" s="19"/>
      <c r="B214" s="33" t="s">
        <v>596</v>
      </c>
      <c r="C214" s="50"/>
      <c r="D214" s="50"/>
      <c r="E214" s="50"/>
      <c r="F214" s="51"/>
      <c r="G214" s="32" t="s">
        <v>624</v>
      </c>
      <c r="H214" s="31" t="s">
        <v>623</v>
      </c>
      <c r="I214" s="30" t="s">
        <v>160</v>
      </c>
      <c r="J214" s="29">
        <v>649256499.65999997</v>
      </c>
      <c r="K214" s="29">
        <f>K215+K217+K219+K221+K223+K225+K227</f>
        <v>639090728.80999994</v>
      </c>
      <c r="L214" s="59">
        <f t="shared" si="3"/>
        <v>98.434244269356782</v>
      </c>
      <c r="M214" s="28"/>
      <c r="N214" s="20"/>
      <c r="O214" s="2"/>
    </row>
    <row r="215" spans="1:15" ht="47.25" x14ac:dyDescent="0.25">
      <c r="A215" s="19"/>
      <c r="B215" s="33" t="s">
        <v>620</v>
      </c>
      <c r="C215" s="50"/>
      <c r="D215" s="50"/>
      <c r="E215" s="50"/>
      <c r="F215" s="51"/>
      <c r="G215" s="32" t="s">
        <v>622</v>
      </c>
      <c r="H215" s="31" t="s">
        <v>621</v>
      </c>
      <c r="I215" s="30" t="s">
        <v>160</v>
      </c>
      <c r="J215" s="29">
        <v>402131100</v>
      </c>
      <c r="K215" s="29">
        <f>K216</f>
        <v>402131100</v>
      </c>
      <c r="L215" s="60">
        <f t="shared" si="3"/>
        <v>100</v>
      </c>
      <c r="M215" s="28"/>
      <c r="N215" s="20"/>
      <c r="O215" s="2"/>
    </row>
    <row r="216" spans="1:15" ht="47.25" x14ac:dyDescent="0.25">
      <c r="A216" s="19"/>
      <c r="B216" s="27" t="s">
        <v>620</v>
      </c>
      <c r="C216" s="23" t="s">
        <v>588</v>
      </c>
      <c r="D216" s="23" t="s">
        <v>595</v>
      </c>
      <c r="E216" s="23" t="s">
        <v>619</v>
      </c>
      <c r="F216" s="26">
        <v>600</v>
      </c>
      <c r="G216" s="25" t="s">
        <v>201</v>
      </c>
      <c r="H216" s="24"/>
      <c r="I216" s="23">
        <v>600</v>
      </c>
      <c r="J216" s="22">
        <v>402131100</v>
      </c>
      <c r="K216" s="22">
        <v>402131100</v>
      </c>
      <c r="L216" s="60">
        <f t="shared" si="3"/>
        <v>100</v>
      </c>
      <c r="M216" s="21">
        <v>30301</v>
      </c>
      <c r="N216" s="20"/>
      <c r="O216" s="2"/>
    </row>
    <row r="217" spans="1:15" ht="31.5" x14ac:dyDescent="0.25">
      <c r="A217" s="19"/>
      <c r="B217" s="33" t="s">
        <v>616</v>
      </c>
      <c r="C217" s="50"/>
      <c r="D217" s="50"/>
      <c r="E217" s="50"/>
      <c r="F217" s="51"/>
      <c r="G217" s="32" t="s">
        <v>618</v>
      </c>
      <c r="H217" s="31" t="s">
        <v>617</v>
      </c>
      <c r="I217" s="30" t="s">
        <v>160</v>
      </c>
      <c r="J217" s="29">
        <v>5715036.2800000003</v>
      </c>
      <c r="K217" s="29">
        <f>K218</f>
        <v>5626536.2800000003</v>
      </c>
      <c r="L217" s="59">
        <f t="shared" si="3"/>
        <v>98.451453400047356</v>
      </c>
      <c r="M217" s="28"/>
      <c r="N217" s="20"/>
      <c r="O217" s="2"/>
    </row>
    <row r="218" spans="1:15" ht="47.25" x14ac:dyDescent="0.25">
      <c r="A218" s="19"/>
      <c r="B218" s="27" t="s">
        <v>616</v>
      </c>
      <c r="C218" s="23" t="s">
        <v>588</v>
      </c>
      <c r="D218" s="23" t="s">
        <v>595</v>
      </c>
      <c r="E218" s="23" t="s">
        <v>615</v>
      </c>
      <c r="F218" s="26">
        <v>400</v>
      </c>
      <c r="G218" s="25" t="s">
        <v>190</v>
      </c>
      <c r="H218" s="24"/>
      <c r="I218" s="23">
        <v>400</v>
      </c>
      <c r="J218" s="22">
        <v>5715036.2800000003</v>
      </c>
      <c r="K218" s="22">
        <v>5626536.2800000003</v>
      </c>
      <c r="L218" s="59">
        <f t="shared" si="3"/>
        <v>98.451453400047356</v>
      </c>
      <c r="M218" s="21">
        <v>10100</v>
      </c>
      <c r="N218" s="20"/>
      <c r="O218" s="2"/>
    </row>
    <row r="219" spans="1:15" ht="31.5" x14ac:dyDescent="0.25">
      <c r="A219" s="19"/>
      <c r="B219" s="33" t="s">
        <v>612</v>
      </c>
      <c r="C219" s="50"/>
      <c r="D219" s="50"/>
      <c r="E219" s="50"/>
      <c r="F219" s="51"/>
      <c r="G219" s="32" t="s">
        <v>614</v>
      </c>
      <c r="H219" s="31" t="s">
        <v>613</v>
      </c>
      <c r="I219" s="30" t="s">
        <v>160</v>
      </c>
      <c r="J219" s="29">
        <v>138412142.91999999</v>
      </c>
      <c r="K219" s="29">
        <f>K220</f>
        <v>128334872.06999999</v>
      </c>
      <c r="L219" s="59">
        <f t="shared" si="3"/>
        <v>92.719373721549488</v>
      </c>
      <c r="M219" s="28"/>
      <c r="N219" s="20"/>
      <c r="O219" s="2"/>
    </row>
    <row r="220" spans="1:15" ht="47.25" x14ac:dyDescent="0.25">
      <c r="A220" s="19"/>
      <c r="B220" s="27" t="s">
        <v>612</v>
      </c>
      <c r="C220" s="23" t="s">
        <v>588</v>
      </c>
      <c r="D220" s="23" t="s">
        <v>595</v>
      </c>
      <c r="E220" s="23" t="s">
        <v>611</v>
      </c>
      <c r="F220" s="26">
        <v>600</v>
      </c>
      <c r="G220" s="25" t="s">
        <v>201</v>
      </c>
      <c r="H220" s="24"/>
      <c r="I220" s="23">
        <v>600</v>
      </c>
      <c r="J220" s="22">
        <v>138412142.91999999</v>
      </c>
      <c r="K220" s="22">
        <v>128334872.06999999</v>
      </c>
      <c r="L220" s="59">
        <f t="shared" si="3"/>
        <v>92.719373721549488</v>
      </c>
      <c r="M220" s="21">
        <v>10111</v>
      </c>
      <c r="N220" s="20"/>
      <c r="O220" s="2"/>
    </row>
    <row r="221" spans="1:15" ht="31.5" x14ac:dyDescent="0.25">
      <c r="A221" s="19"/>
      <c r="B221" s="33" t="s">
        <v>608</v>
      </c>
      <c r="C221" s="50"/>
      <c r="D221" s="50"/>
      <c r="E221" s="50"/>
      <c r="F221" s="51"/>
      <c r="G221" s="32" t="s">
        <v>610</v>
      </c>
      <c r="H221" s="31" t="s">
        <v>609</v>
      </c>
      <c r="I221" s="30" t="s">
        <v>160</v>
      </c>
      <c r="J221" s="29">
        <v>3272020.46</v>
      </c>
      <c r="K221" s="29">
        <f>K222</f>
        <v>3272020.46</v>
      </c>
      <c r="L221" s="59">
        <f t="shared" si="3"/>
        <v>100</v>
      </c>
      <c r="M221" s="28"/>
      <c r="N221" s="20"/>
      <c r="O221" s="2"/>
    </row>
    <row r="222" spans="1:15" ht="47.25" x14ac:dyDescent="0.25">
      <c r="A222" s="19"/>
      <c r="B222" s="27" t="s">
        <v>608</v>
      </c>
      <c r="C222" s="23" t="s">
        <v>588</v>
      </c>
      <c r="D222" s="23" t="s">
        <v>595</v>
      </c>
      <c r="E222" s="23" t="s">
        <v>607</v>
      </c>
      <c r="F222" s="26">
        <v>600</v>
      </c>
      <c r="G222" s="25" t="s">
        <v>201</v>
      </c>
      <c r="H222" s="24"/>
      <c r="I222" s="23">
        <v>600</v>
      </c>
      <c r="J222" s="22">
        <v>3272020.46</v>
      </c>
      <c r="K222" s="22">
        <v>3272020.46</v>
      </c>
      <c r="L222" s="59">
        <f t="shared" si="3"/>
        <v>100</v>
      </c>
      <c r="M222" s="21">
        <v>10100</v>
      </c>
      <c r="N222" s="20"/>
      <c r="O222" s="2"/>
    </row>
    <row r="223" spans="1:15" ht="47.25" x14ac:dyDescent="0.25">
      <c r="A223" s="19"/>
      <c r="B223" s="33" t="s">
        <v>604</v>
      </c>
      <c r="C223" s="50"/>
      <c r="D223" s="50"/>
      <c r="E223" s="50"/>
      <c r="F223" s="51"/>
      <c r="G223" s="32" t="s">
        <v>606</v>
      </c>
      <c r="H223" s="31" t="s">
        <v>605</v>
      </c>
      <c r="I223" s="30" t="s">
        <v>160</v>
      </c>
      <c r="J223" s="29">
        <v>7686990</v>
      </c>
      <c r="K223" s="29">
        <f>K224</f>
        <v>7686990</v>
      </c>
      <c r="L223" s="59">
        <f t="shared" si="3"/>
        <v>100</v>
      </c>
      <c r="M223" s="28"/>
      <c r="N223" s="20"/>
      <c r="O223" s="2"/>
    </row>
    <row r="224" spans="1:15" ht="47.25" x14ac:dyDescent="0.25">
      <c r="A224" s="19"/>
      <c r="B224" s="27" t="s">
        <v>604</v>
      </c>
      <c r="C224" s="23" t="s">
        <v>588</v>
      </c>
      <c r="D224" s="23" t="s">
        <v>595</v>
      </c>
      <c r="E224" s="23" t="s">
        <v>603</v>
      </c>
      <c r="F224" s="26">
        <v>400</v>
      </c>
      <c r="G224" s="25" t="s">
        <v>190</v>
      </c>
      <c r="H224" s="24"/>
      <c r="I224" s="23">
        <v>400</v>
      </c>
      <c r="J224" s="22">
        <v>7686990</v>
      </c>
      <c r="K224" s="22">
        <v>7686990</v>
      </c>
      <c r="L224" s="59">
        <f t="shared" si="3"/>
        <v>100</v>
      </c>
      <c r="M224" s="21">
        <v>10100</v>
      </c>
      <c r="N224" s="20"/>
      <c r="O224" s="2"/>
    </row>
    <row r="225" spans="1:15" ht="31.5" x14ac:dyDescent="0.25">
      <c r="A225" s="19"/>
      <c r="B225" s="33" t="s">
        <v>600</v>
      </c>
      <c r="C225" s="50"/>
      <c r="D225" s="50"/>
      <c r="E225" s="50"/>
      <c r="F225" s="51"/>
      <c r="G225" s="32" t="s">
        <v>602</v>
      </c>
      <c r="H225" s="31" t="s">
        <v>601</v>
      </c>
      <c r="I225" s="30" t="s">
        <v>160</v>
      </c>
      <c r="J225" s="29">
        <v>61291250</v>
      </c>
      <c r="K225" s="29">
        <f>K226</f>
        <v>61291250</v>
      </c>
      <c r="L225" s="59">
        <f t="shared" si="3"/>
        <v>100</v>
      </c>
      <c r="M225" s="28"/>
      <c r="N225" s="20"/>
      <c r="O225" s="2"/>
    </row>
    <row r="226" spans="1:15" ht="47.25" x14ac:dyDescent="0.25">
      <c r="A226" s="19"/>
      <c r="B226" s="27" t="s">
        <v>600</v>
      </c>
      <c r="C226" s="23" t="s">
        <v>588</v>
      </c>
      <c r="D226" s="23" t="s">
        <v>595</v>
      </c>
      <c r="E226" s="23" t="s">
        <v>599</v>
      </c>
      <c r="F226" s="26">
        <v>600</v>
      </c>
      <c r="G226" s="25" t="s">
        <v>201</v>
      </c>
      <c r="H226" s="24"/>
      <c r="I226" s="23">
        <v>600</v>
      </c>
      <c r="J226" s="22">
        <v>61291250</v>
      </c>
      <c r="K226" s="22">
        <v>61291250</v>
      </c>
      <c r="L226" s="59">
        <f t="shared" si="3"/>
        <v>100</v>
      </c>
      <c r="M226" s="21">
        <v>10338</v>
      </c>
      <c r="N226" s="20"/>
      <c r="O226" s="2"/>
    </row>
    <row r="227" spans="1:15" ht="63" x14ac:dyDescent="0.25">
      <c r="A227" s="19"/>
      <c r="B227" s="33" t="s">
        <v>596</v>
      </c>
      <c r="C227" s="50"/>
      <c r="D227" s="50"/>
      <c r="E227" s="50"/>
      <c r="F227" s="51"/>
      <c r="G227" s="32" t="s">
        <v>598</v>
      </c>
      <c r="H227" s="31" t="s">
        <v>597</v>
      </c>
      <c r="I227" s="30" t="s">
        <v>160</v>
      </c>
      <c r="J227" s="29">
        <v>30747960</v>
      </c>
      <c r="K227" s="29">
        <f>K228</f>
        <v>30747960</v>
      </c>
      <c r="L227" s="59">
        <f t="shared" si="3"/>
        <v>100</v>
      </c>
      <c r="M227" s="28"/>
      <c r="N227" s="20"/>
      <c r="O227" s="2"/>
    </row>
    <row r="228" spans="1:15" ht="47.25" x14ac:dyDescent="0.25">
      <c r="A228" s="19"/>
      <c r="B228" s="27" t="s">
        <v>596</v>
      </c>
      <c r="C228" s="23" t="s">
        <v>588</v>
      </c>
      <c r="D228" s="23" t="s">
        <v>595</v>
      </c>
      <c r="E228" s="23" t="s">
        <v>594</v>
      </c>
      <c r="F228" s="26">
        <v>400</v>
      </c>
      <c r="G228" s="25" t="s">
        <v>190</v>
      </c>
      <c r="H228" s="24"/>
      <c r="I228" s="23">
        <v>400</v>
      </c>
      <c r="J228" s="22">
        <v>30747960</v>
      </c>
      <c r="K228" s="22">
        <v>30747960</v>
      </c>
      <c r="L228" s="59">
        <f t="shared" si="3"/>
        <v>100</v>
      </c>
      <c r="M228" s="21">
        <v>10325</v>
      </c>
      <c r="N228" s="20"/>
      <c r="O228" s="2"/>
    </row>
    <row r="229" spans="1:15" ht="47.25" x14ac:dyDescent="0.25">
      <c r="A229" s="19"/>
      <c r="B229" s="33" t="s">
        <v>589</v>
      </c>
      <c r="C229" s="50"/>
      <c r="D229" s="50"/>
      <c r="E229" s="50"/>
      <c r="F229" s="51"/>
      <c r="G229" s="32" t="s">
        <v>593</v>
      </c>
      <c r="H229" s="31" t="s">
        <v>592</v>
      </c>
      <c r="I229" s="30" t="s">
        <v>160</v>
      </c>
      <c r="J229" s="29">
        <v>23044731.460000001</v>
      </c>
      <c r="K229" s="29">
        <f>K230</f>
        <v>12518487.310000001</v>
      </c>
      <c r="L229" s="59">
        <f t="shared" si="3"/>
        <v>54.322556683852106</v>
      </c>
      <c r="M229" s="28"/>
      <c r="N229" s="20"/>
      <c r="O229" s="2"/>
    </row>
    <row r="230" spans="1:15" ht="31.5" x14ac:dyDescent="0.25">
      <c r="A230" s="19"/>
      <c r="B230" s="33" t="s">
        <v>589</v>
      </c>
      <c r="C230" s="50"/>
      <c r="D230" s="50"/>
      <c r="E230" s="50"/>
      <c r="F230" s="51"/>
      <c r="G230" s="32" t="s">
        <v>591</v>
      </c>
      <c r="H230" s="31" t="s">
        <v>590</v>
      </c>
      <c r="I230" s="30" t="s">
        <v>160</v>
      </c>
      <c r="J230" s="29">
        <v>23044731.460000001</v>
      </c>
      <c r="K230" s="29">
        <f>K231</f>
        <v>12518487.310000001</v>
      </c>
      <c r="L230" s="59">
        <f t="shared" si="3"/>
        <v>54.322556683852106</v>
      </c>
      <c r="M230" s="28"/>
      <c r="N230" s="20"/>
      <c r="O230" s="2"/>
    </row>
    <row r="231" spans="1:15" ht="47.25" x14ac:dyDescent="0.25">
      <c r="A231" s="19"/>
      <c r="B231" s="27" t="s">
        <v>589</v>
      </c>
      <c r="C231" s="23" t="s">
        <v>588</v>
      </c>
      <c r="D231" s="23" t="s">
        <v>587</v>
      </c>
      <c r="E231" s="23" t="s">
        <v>586</v>
      </c>
      <c r="F231" s="26">
        <v>600</v>
      </c>
      <c r="G231" s="25" t="s">
        <v>201</v>
      </c>
      <c r="H231" s="24"/>
      <c r="I231" s="23">
        <v>600</v>
      </c>
      <c r="J231" s="22">
        <v>23044731.460000001</v>
      </c>
      <c r="K231" s="22">
        <v>12518487.310000001</v>
      </c>
      <c r="L231" s="59">
        <f t="shared" si="3"/>
        <v>54.322556683852106</v>
      </c>
      <c r="M231" s="21">
        <v>10100</v>
      </c>
      <c r="N231" s="20"/>
      <c r="O231" s="2"/>
    </row>
    <row r="232" spans="1:15" ht="47.25" x14ac:dyDescent="0.25">
      <c r="A232" s="19"/>
      <c r="B232" s="33" t="s">
        <v>507</v>
      </c>
      <c r="C232" s="50"/>
      <c r="D232" s="50"/>
      <c r="E232" s="50"/>
      <c r="F232" s="51"/>
      <c r="G232" s="32" t="s">
        <v>585</v>
      </c>
      <c r="H232" s="31" t="s">
        <v>584</v>
      </c>
      <c r="I232" s="30" t="s">
        <v>160</v>
      </c>
      <c r="J232" s="29">
        <v>47919593</v>
      </c>
      <c r="K232" s="29">
        <f>K233+K238+K245+K269</f>
        <v>47382108.25</v>
      </c>
      <c r="L232" s="59">
        <f t="shared" si="3"/>
        <v>98.878361195596966</v>
      </c>
      <c r="M232" s="28"/>
      <c r="N232" s="20"/>
      <c r="O232" s="2"/>
    </row>
    <row r="233" spans="1:15" ht="47.25" x14ac:dyDescent="0.25">
      <c r="A233" s="19"/>
      <c r="B233" s="33" t="s">
        <v>576</v>
      </c>
      <c r="C233" s="50"/>
      <c r="D233" s="50"/>
      <c r="E233" s="50"/>
      <c r="F233" s="51"/>
      <c r="G233" s="32" t="s">
        <v>583</v>
      </c>
      <c r="H233" s="31" t="s">
        <v>582</v>
      </c>
      <c r="I233" s="30" t="s">
        <v>160</v>
      </c>
      <c r="J233" s="29">
        <v>14070871</v>
      </c>
      <c r="K233" s="29">
        <f>K234+K236</f>
        <v>13807898.800000001</v>
      </c>
      <c r="L233" s="59">
        <f t="shared" si="3"/>
        <v>98.131087976003755</v>
      </c>
      <c r="M233" s="28"/>
      <c r="N233" s="20"/>
      <c r="O233" s="2"/>
    </row>
    <row r="234" spans="1:15" ht="31.5" x14ac:dyDescent="0.25">
      <c r="A234" s="19"/>
      <c r="B234" s="33" t="s">
        <v>580</v>
      </c>
      <c r="C234" s="50"/>
      <c r="D234" s="50"/>
      <c r="E234" s="50"/>
      <c r="F234" s="51"/>
      <c r="G234" s="32" t="s">
        <v>391</v>
      </c>
      <c r="H234" s="31" t="s">
        <v>581</v>
      </c>
      <c r="I234" s="30" t="s">
        <v>160</v>
      </c>
      <c r="J234" s="29">
        <v>9473891</v>
      </c>
      <c r="K234" s="29">
        <f>K235</f>
        <v>9229621.1699999999</v>
      </c>
      <c r="L234" s="59">
        <f t="shared" si="3"/>
        <v>97.421652518484748</v>
      </c>
      <c r="M234" s="28"/>
      <c r="N234" s="20"/>
      <c r="O234" s="2"/>
    </row>
    <row r="235" spans="1:15" ht="47.25" x14ac:dyDescent="0.25">
      <c r="A235" s="19"/>
      <c r="B235" s="27" t="s">
        <v>580</v>
      </c>
      <c r="C235" s="23" t="s">
        <v>506</v>
      </c>
      <c r="D235" s="23" t="s">
        <v>575</v>
      </c>
      <c r="E235" s="23" t="s">
        <v>579</v>
      </c>
      <c r="F235" s="26">
        <v>600</v>
      </c>
      <c r="G235" s="25" t="s">
        <v>201</v>
      </c>
      <c r="H235" s="24"/>
      <c r="I235" s="23">
        <v>600</v>
      </c>
      <c r="J235" s="22">
        <v>9473891</v>
      </c>
      <c r="K235" s="22">
        <v>9229621.1699999999</v>
      </c>
      <c r="L235" s="59">
        <f t="shared" si="3"/>
        <v>97.421652518484748</v>
      </c>
      <c r="M235" s="21">
        <v>10100</v>
      </c>
      <c r="N235" s="20"/>
      <c r="O235" s="2"/>
    </row>
    <row r="236" spans="1:15" ht="47.25" x14ac:dyDescent="0.25">
      <c r="A236" s="19"/>
      <c r="B236" s="33" t="s">
        <v>576</v>
      </c>
      <c r="C236" s="50"/>
      <c r="D236" s="50"/>
      <c r="E236" s="50"/>
      <c r="F236" s="51"/>
      <c r="G236" s="32" t="s">
        <v>578</v>
      </c>
      <c r="H236" s="31" t="s">
        <v>577</v>
      </c>
      <c r="I236" s="30" t="s">
        <v>160</v>
      </c>
      <c r="J236" s="29">
        <v>4596980</v>
      </c>
      <c r="K236" s="29">
        <f>K237</f>
        <v>4578277.63</v>
      </c>
      <c r="L236" s="59">
        <f t="shared" si="3"/>
        <v>99.593159639589473</v>
      </c>
      <c r="M236" s="28"/>
      <c r="N236" s="20"/>
      <c r="O236" s="2"/>
    </row>
    <row r="237" spans="1:15" ht="47.25" x14ac:dyDescent="0.25">
      <c r="A237" s="19"/>
      <c r="B237" s="27" t="s">
        <v>576</v>
      </c>
      <c r="C237" s="23" t="s">
        <v>506</v>
      </c>
      <c r="D237" s="23" t="s">
        <v>575</v>
      </c>
      <c r="E237" s="23" t="s">
        <v>574</v>
      </c>
      <c r="F237" s="26">
        <v>600</v>
      </c>
      <c r="G237" s="25" t="s">
        <v>201</v>
      </c>
      <c r="H237" s="24"/>
      <c r="I237" s="23">
        <v>600</v>
      </c>
      <c r="J237" s="22">
        <v>4596980</v>
      </c>
      <c r="K237" s="22">
        <v>4578277.63</v>
      </c>
      <c r="L237" s="59">
        <f t="shared" si="3"/>
        <v>99.593159639589473</v>
      </c>
      <c r="M237" s="21">
        <v>10100</v>
      </c>
      <c r="N237" s="20"/>
      <c r="O237" s="2"/>
    </row>
    <row r="238" spans="1:15" ht="47.25" x14ac:dyDescent="0.25">
      <c r="A238" s="19"/>
      <c r="B238" s="33" t="s">
        <v>561</v>
      </c>
      <c r="C238" s="50"/>
      <c r="D238" s="50"/>
      <c r="E238" s="50"/>
      <c r="F238" s="51"/>
      <c r="G238" s="32" t="s">
        <v>573</v>
      </c>
      <c r="H238" s="31" t="s">
        <v>572</v>
      </c>
      <c r="I238" s="30" t="s">
        <v>160</v>
      </c>
      <c r="J238" s="29">
        <v>3150712</v>
      </c>
      <c r="K238" s="29">
        <f>K239+K241+K243</f>
        <v>3150712</v>
      </c>
      <c r="L238" s="59">
        <f t="shared" si="3"/>
        <v>100</v>
      </c>
      <c r="M238" s="28"/>
      <c r="N238" s="20"/>
      <c r="O238" s="2"/>
    </row>
    <row r="239" spans="1:15" ht="63" x14ac:dyDescent="0.25">
      <c r="A239" s="19"/>
      <c r="B239" s="33" t="s">
        <v>569</v>
      </c>
      <c r="C239" s="50"/>
      <c r="D239" s="50"/>
      <c r="E239" s="50"/>
      <c r="F239" s="51"/>
      <c r="G239" s="32" t="s">
        <v>571</v>
      </c>
      <c r="H239" s="31" t="s">
        <v>570</v>
      </c>
      <c r="I239" s="30" t="s">
        <v>160</v>
      </c>
      <c r="J239" s="29">
        <v>440000</v>
      </c>
      <c r="K239" s="29">
        <f>K240</f>
        <v>440000</v>
      </c>
      <c r="L239" s="59">
        <f t="shared" si="3"/>
        <v>100</v>
      </c>
      <c r="M239" s="28"/>
      <c r="N239" s="20"/>
      <c r="O239" s="2"/>
    </row>
    <row r="240" spans="1:15" ht="47.25" x14ac:dyDescent="0.25">
      <c r="A240" s="19"/>
      <c r="B240" s="27" t="s">
        <v>569</v>
      </c>
      <c r="C240" s="23" t="s">
        <v>506</v>
      </c>
      <c r="D240" s="23" t="s">
        <v>560</v>
      </c>
      <c r="E240" s="23" t="s">
        <v>568</v>
      </c>
      <c r="F240" s="26">
        <v>600</v>
      </c>
      <c r="G240" s="25" t="s">
        <v>201</v>
      </c>
      <c r="H240" s="24"/>
      <c r="I240" s="23">
        <v>600</v>
      </c>
      <c r="J240" s="22">
        <v>440000</v>
      </c>
      <c r="K240" s="22">
        <v>440000</v>
      </c>
      <c r="L240" s="59">
        <f t="shared" si="3"/>
        <v>100</v>
      </c>
      <c r="M240" s="21">
        <v>10100</v>
      </c>
      <c r="N240" s="20"/>
      <c r="O240" s="2"/>
    </row>
    <row r="241" spans="1:15" ht="47.25" x14ac:dyDescent="0.25">
      <c r="A241" s="19"/>
      <c r="B241" s="33" t="s">
        <v>565</v>
      </c>
      <c r="C241" s="50"/>
      <c r="D241" s="50"/>
      <c r="E241" s="50"/>
      <c r="F241" s="51"/>
      <c r="G241" s="32" t="s">
        <v>567</v>
      </c>
      <c r="H241" s="31" t="s">
        <v>566</v>
      </c>
      <c r="I241" s="30" t="s">
        <v>160</v>
      </c>
      <c r="J241" s="29">
        <v>813214</v>
      </c>
      <c r="K241" s="29">
        <f>K242</f>
        <v>813214</v>
      </c>
      <c r="L241" s="59">
        <f t="shared" si="3"/>
        <v>100</v>
      </c>
      <c r="M241" s="28"/>
      <c r="N241" s="20"/>
      <c r="O241" s="2"/>
    </row>
    <row r="242" spans="1:15" ht="47.25" x14ac:dyDescent="0.25">
      <c r="A242" s="19"/>
      <c r="B242" s="27" t="s">
        <v>565</v>
      </c>
      <c r="C242" s="23" t="s">
        <v>506</v>
      </c>
      <c r="D242" s="23" t="s">
        <v>560</v>
      </c>
      <c r="E242" s="23" t="s">
        <v>564</v>
      </c>
      <c r="F242" s="26">
        <v>600</v>
      </c>
      <c r="G242" s="25" t="s">
        <v>201</v>
      </c>
      <c r="H242" s="24"/>
      <c r="I242" s="23">
        <v>600</v>
      </c>
      <c r="J242" s="22">
        <v>813214</v>
      </c>
      <c r="K242" s="22">
        <v>813214</v>
      </c>
      <c r="L242" s="59">
        <f t="shared" si="3"/>
        <v>100</v>
      </c>
      <c r="M242" s="21">
        <v>10100</v>
      </c>
      <c r="N242" s="20"/>
      <c r="O242" s="2"/>
    </row>
    <row r="243" spans="1:15" ht="63" x14ac:dyDescent="0.25">
      <c r="A243" s="19"/>
      <c r="B243" s="33" t="s">
        <v>561</v>
      </c>
      <c r="C243" s="50"/>
      <c r="D243" s="50"/>
      <c r="E243" s="50"/>
      <c r="F243" s="51"/>
      <c r="G243" s="32" t="s">
        <v>563</v>
      </c>
      <c r="H243" s="31" t="s">
        <v>562</v>
      </c>
      <c r="I243" s="30" t="s">
        <v>160</v>
      </c>
      <c r="J243" s="29">
        <v>1897498</v>
      </c>
      <c r="K243" s="29">
        <f>K244</f>
        <v>1897498</v>
      </c>
      <c r="L243" s="59">
        <f t="shared" si="3"/>
        <v>100</v>
      </c>
      <c r="M243" s="28"/>
      <c r="N243" s="20"/>
      <c r="O243" s="2"/>
    </row>
    <row r="244" spans="1:15" ht="47.25" x14ac:dyDescent="0.25">
      <c r="A244" s="19"/>
      <c r="B244" s="27" t="s">
        <v>561</v>
      </c>
      <c r="C244" s="23" t="s">
        <v>506</v>
      </c>
      <c r="D244" s="23" t="s">
        <v>560</v>
      </c>
      <c r="E244" s="23" t="s">
        <v>559</v>
      </c>
      <c r="F244" s="26">
        <v>600</v>
      </c>
      <c r="G244" s="25" t="s">
        <v>201</v>
      </c>
      <c r="H244" s="24"/>
      <c r="I244" s="23">
        <v>600</v>
      </c>
      <c r="J244" s="22">
        <v>1897498</v>
      </c>
      <c r="K244" s="22">
        <v>1897498</v>
      </c>
      <c r="L244" s="59">
        <f t="shared" si="3"/>
        <v>100</v>
      </c>
      <c r="M244" s="21">
        <v>10343</v>
      </c>
      <c r="N244" s="20"/>
      <c r="O244" s="2"/>
    </row>
    <row r="245" spans="1:15" ht="47.25" x14ac:dyDescent="0.25">
      <c r="A245" s="19"/>
      <c r="B245" s="33" t="s">
        <v>518</v>
      </c>
      <c r="C245" s="50"/>
      <c r="D245" s="50"/>
      <c r="E245" s="50"/>
      <c r="F245" s="51"/>
      <c r="G245" s="32" t="s">
        <v>558</v>
      </c>
      <c r="H245" s="31" t="s">
        <v>557</v>
      </c>
      <c r="I245" s="30" t="s">
        <v>160</v>
      </c>
      <c r="J245" s="29">
        <v>30373310</v>
      </c>
      <c r="K245" s="29">
        <f>K246+K249+K255+K262+K264+K266+K251+K253+K257+K259</f>
        <v>30098797.449999999</v>
      </c>
      <c r="L245" s="59">
        <f t="shared" si="3"/>
        <v>99.096204694187094</v>
      </c>
      <c r="M245" s="28"/>
      <c r="N245" s="20"/>
      <c r="O245" s="2"/>
    </row>
    <row r="246" spans="1:15" ht="47.25" x14ac:dyDescent="0.25">
      <c r="A246" s="19"/>
      <c r="B246" s="33" t="s">
        <v>554</v>
      </c>
      <c r="C246" s="50"/>
      <c r="D246" s="50"/>
      <c r="E246" s="50"/>
      <c r="F246" s="51"/>
      <c r="G246" s="32" t="s">
        <v>556</v>
      </c>
      <c r="H246" s="31" t="s">
        <v>555</v>
      </c>
      <c r="I246" s="30" t="s">
        <v>160</v>
      </c>
      <c r="J246" s="29">
        <v>1534522</v>
      </c>
      <c r="K246" s="29">
        <f>K247+K248</f>
        <v>1534522</v>
      </c>
      <c r="L246" s="59">
        <f t="shared" si="3"/>
        <v>100</v>
      </c>
      <c r="M246" s="28"/>
      <c r="N246" s="20"/>
      <c r="O246" s="2"/>
    </row>
    <row r="247" spans="1:15" ht="78.75" x14ac:dyDescent="0.25">
      <c r="A247" s="19"/>
      <c r="B247" s="27" t="s">
        <v>554</v>
      </c>
      <c r="C247" s="23" t="s">
        <v>506</v>
      </c>
      <c r="D247" s="23" t="s">
        <v>517</v>
      </c>
      <c r="E247" s="23" t="s">
        <v>553</v>
      </c>
      <c r="F247" s="26">
        <v>100</v>
      </c>
      <c r="G247" s="25" t="s">
        <v>175</v>
      </c>
      <c r="H247" s="24"/>
      <c r="I247" s="23">
        <v>100</v>
      </c>
      <c r="J247" s="22">
        <v>78120</v>
      </c>
      <c r="K247" s="22">
        <v>78120</v>
      </c>
      <c r="L247" s="59">
        <f t="shared" si="3"/>
        <v>100</v>
      </c>
      <c r="M247" s="21">
        <v>10100</v>
      </c>
      <c r="N247" s="20"/>
      <c r="O247" s="2"/>
    </row>
    <row r="248" spans="1:15" ht="47.25" x14ac:dyDescent="0.25">
      <c r="A248" s="19"/>
      <c r="B248" s="27" t="s">
        <v>554</v>
      </c>
      <c r="C248" s="23" t="s">
        <v>506</v>
      </c>
      <c r="D248" s="23" t="s">
        <v>517</v>
      </c>
      <c r="E248" s="23" t="s">
        <v>553</v>
      </c>
      <c r="F248" s="26">
        <v>600</v>
      </c>
      <c r="G248" s="25" t="s">
        <v>201</v>
      </c>
      <c r="H248" s="24"/>
      <c r="I248" s="23">
        <v>600</v>
      </c>
      <c r="J248" s="22">
        <v>1456402</v>
      </c>
      <c r="K248" s="22">
        <v>1456402</v>
      </c>
      <c r="L248" s="59">
        <f t="shared" si="3"/>
        <v>100</v>
      </c>
      <c r="M248" s="21">
        <v>10100</v>
      </c>
      <c r="N248" s="20"/>
      <c r="O248" s="2"/>
    </row>
    <row r="249" spans="1:15" ht="47.25" x14ac:dyDescent="0.25">
      <c r="A249" s="19"/>
      <c r="B249" s="33" t="s">
        <v>550</v>
      </c>
      <c r="C249" s="50"/>
      <c r="D249" s="50"/>
      <c r="E249" s="50"/>
      <c r="F249" s="51"/>
      <c r="G249" s="32" t="s">
        <v>552</v>
      </c>
      <c r="H249" s="31" t="s">
        <v>551</v>
      </c>
      <c r="I249" s="30" t="s">
        <v>160</v>
      </c>
      <c r="J249" s="29">
        <v>1587978</v>
      </c>
      <c r="K249" s="29">
        <f>K250</f>
        <v>1587978</v>
      </c>
      <c r="L249" s="59">
        <f t="shared" si="3"/>
        <v>100</v>
      </c>
      <c r="M249" s="28"/>
      <c r="N249" s="20"/>
      <c r="O249" s="2"/>
    </row>
    <row r="250" spans="1:15" ht="47.25" x14ac:dyDescent="0.25">
      <c r="A250" s="19"/>
      <c r="B250" s="27" t="s">
        <v>550</v>
      </c>
      <c r="C250" s="23" t="s">
        <v>506</v>
      </c>
      <c r="D250" s="23" t="s">
        <v>517</v>
      </c>
      <c r="E250" s="23" t="s">
        <v>549</v>
      </c>
      <c r="F250" s="26">
        <v>600</v>
      </c>
      <c r="G250" s="25" t="s">
        <v>201</v>
      </c>
      <c r="H250" s="24"/>
      <c r="I250" s="23">
        <v>600</v>
      </c>
      <c r="J250" s="22">
        <v>1587978</v>
      </c>
      <c r="K250" s="22">
        <v>1587978</v>
      </c>
      <c r="L250" s="59">
        <f t="shared" si="3"/>
        <v>100</v>
      </c>
      <c r="M250" s="21">
        <v>10100</v>
      </c>
      <c r="N250" s="20"/>
      <c r="O250" s="2"/>
    </row>
    <row r="251" spans="1:15" ht="63" x14ac:dyDescent="0.25">
      <c r="A251" s="19"/>
      <c r="B251" s="33" t="s">
        <v>546</v>
      </c>
      <c r="C251" s="50"/>
      <c r="D251" s="50"/>
      <c r="E251" s="50"/>
      <c r="F251" s="51"/>
      <c r="G251" s="32" t="s">
        <v>548</v>
      </c>
      <c r="H251" s="31" t="s">
        <v>547</v>
      </c>
      <c r="I251" s="30" t="s">
        <v>160</v>
      </c>
      <c r="J251" s="29">
        <v>1563030</v>
      </c>
      <c r="K251" s="29">
        <f>K252</f>
        <v>1563030</v>
      </c>
      <c r="L251" s="59">
        <f t="shared" si="3"/>
        <v>100</v>
      </c>
      <c r="M251" s="28"/>
      <c r="N251" s="20"/>
      <c r="O251" s="2"/>
    </row>
    <row r="252" spans="1:15" ht="47.25" x14ac:dyDescent="0.25">
      <c r="A252" s="19"/>
      <c r="B252" s="27" t="s">
        <v>546</v>
      </c>
      <c r="C252" s="23" t="s">
        <v>506</v>
      </c>
      <c r="D252" s="23" t="s">
        <v>517</v>
      </c>
      <c r="E252" s="23" t="s">
        <v>545</v>
      </c>
      <c r="F252" s="26">
        <v>600</v>
      </c>
      <c r="G252" s="25" t="s">
        <v>201</v>
      </c>
      <c r="H252" s="24"/>
      <c r="I252" s="23">
        <v>600</v>
      </c>
      <c r="J252" s="22">
        <v>1563030</v>
      </c>
      <c r="K252" s="22">
        <v>1563030</v>
      </c>
      <c r="L252" s="59">
        <f t="shared" si="3"/>
        <v>100</v>
      </c>
      <c r="M252" s="21">
        <v>10100</v>
      </c>
      <c r="N252" s="20"/>
      <c r="O252" s="2"/>
    </row>
    <row r="253" spans="1:15" ht="47.25" x14ac:dyDescent="0.25">
      <c r="A253" s="19"/>
      <c r="B253" s="33" t="s">
        <v>542</v>
      </c>
      <c r="C253" s="50"/>
      <c r="D253" s="50"/>
      <c r="E253" s="50"/>
      <c r="F253" s="51"/>
      <c r="G253" s="32" t="s">
        <v>544</v>
      </c>
      <c r="H253" s="31" t="s">
        <v>543</v>
      </c>
      <c r="I253" s="30" t="s">
        <v>160</v>
      </c>
      <c r="J253" s="29">
        <v>102806</v>
      </c>
      <c r="K253" s="29">
        <f>K254</f>
        <v>102806</v>
      </c>
      <c r="L253" s="59">
        <f t="shared" si="3"/>
        <v>100</v>
      </c>
      <c r="M253" s="28"/>
      <c r="N253" s="20"/>
      <c r="O253" s="2"/>
    </row>
    <row r="254" spans="1:15" ht="47.25" x14ac:dyDescent="0.25">
      <c r="A254" s="19"/>
      <c r="B254" s="27" t="s">
        <v>542</v>
      </c>
      <c r="C254" s="23" t="s">
        <v>506</v>
      </c>
      <c r="D254" s="23" t="s">
        <v>517</v>
      </c>
      <c r="E254" s="23" t="s">
        <v>541</v>
      </c>
      <c r="F254" s="26">
        <v>600</v>
      </c>
      <c r="G254" s="25" t="s">
        <v>201</v>
      </c>
      <c r="H254" s="24"/>
      <c r="I254" s="23">
        <v>600</v>
      </c>
      <c r="J254" s="22">
        <v>102806</v>
      </c>
      <c r="K254" s="22">
        <v>102806</v>
      </c>
      <c r="L254" s="59">
        <f t="shared" si="3"/>
        <v>100</v>
      </c>
      <c r="M254" s="21">
        <v>10100</v>
      </c>
      <c r="N254" s="20"/>
      <c r="O254" s="2"/>
    </row>
    <row r="255" spans="1:15" ht="78.75" x14ac:dyDescent="0.25">
      <c r="A255" s="19"/>
      <c r="B255" s="33" t="s">
        <v>538</v>
      </c>
      <c r="C255" s="50"/>
      <c r="D255" s="50"/>
      <c r="E255" s="50"/>
      <c r="F255" s="51"/>
      <c r="G255" s="32" t="s">
        <v>540</v>
      </c>
      <c r="H255" s="31" t="s">
        <v>539</v>
      </c>
      <c r="I255" s="30" t="s">
        <v>160</v>
      </c>
      <c r="J255" s="29">
        <v>1758834</v>
      </c>
      <c r="K255" s="29">
        <f>K256</f>
        <v>1758834</v>
      </c>
      <c r="L255" s="59">
        <f t="shared" si="3"/>
        <v>100</v>
      </c>
      <c r="M255" s="28"/>
      <c r="N255" s="20"/>
      <c r="O255" s="2"/>
    </row>
    <row r="256" spans="1:15" ht="47.25" x14ac:dyDescent="0.25">
      <c r="A256" s="19"/>
      <c r="B256" s="27" t="s">
        <v>538</v>
      </c>
      <c r="C256" s="23" t="s">
        <v>506</v>
      </c>
      <c r="D256" s="23" t="s">
        <v>517</v>
      </c>
      <c r="E256" s="23" t="s">
        <v>537</v>
      </c>
      <c r="F256" s="26">
        <v>600</v>
      </c>
      <c r="G256" s="25" t="s">
        <v>201</v>
      </c>
      <c r="H256" s="24"/>
      <c r="I256" s="23">
        <v>600</v>
      </c>
      <c r="J256" s="22">
        <v>1758834</v>
      </c>
      <c r="K256" s="22">
        <v>1758834</v>
      </c>
      <c r="L256" s="59">
        <f t="shared" si="3"/>
        <v>100</v>
      </c>
      <c r="M256" s="21">
        <v>10304</v>
      </c>
      <c r="N256" s="20"/>
      <c r="O256" s="2"/>
    </row>
    <row r="257" spans="1:15" ht="78.75" x14ac:dyDescent="0.25">
      <c r="A257" s="19"/>
      <c r="B257" s="33" t="s">
        <v>534</v>
      </c>
      <c r="C257" s="50"/>
      <c r="D257" s="50"/>
      <c r="E257" s="50"/>
      <c r="F257" s="51"/>
      <c r="G257" s="32" t="s">
        <v>536</v>
      </c>
      <c r="H257" s="31" t="s">
        <v>535</v>
      </c>
      <c r="I257" s="30" t="s">
        <v>160</v>
      </c>
      <c r="J257" s="29">
        <v>6251946</v>
      </c>
      <c r="K257" s="29">
        <f>K258</f>
        <v>6251946</v>
      </c>
      <c r="L257" s="59">
        <f t="shared" si="3"/>
        <v>100</v>
      </c>
      <c r="M257" s="28"/>
      <c r="N257" s="20"/>
      <c r="O257" s="2"/>
    </row>
    <row r="258" spans="1:15" ht="47.25" x14ac:dyDescent="0.25">
      <c r="A258" s="19"/>
      <c r="B258" s="27" t="s">
        <v>534</v>
      </c>
      <c r="C258" s="23" t="s">
        <v>506</v>
      </c>
      <c r="D258" s="23" t="s">
        <v>517</v>
      </c>
      <c r="E258" s="23" t="s">
        <v>533</v>
      </c>
      <c r="F258" s="26">
        <v>600</v>
      </c>
      <c r="G258" s="25" t="s">
        <v>201</v>
      </c>
      <c r="H258" s="24"/>
      <c r="I258" s="23">
        <v>600</v>
      </c>
      <c r="J258" s="22">
        <v>6251946</v>
      </c>
      <c r="K258" s="22">
        <v>6251946</v>
      </c>
      <c r="L258" s="59">
        <f t="shared" si="3"/>
        <v>100</v>
      </c>
      <c r="M258" s="21">
        <v>10306</v>
      </c>
      <c r="N258" s="20"/>
      <c r="O258" s="2"/>
    </row>
    <row r="259" spans="1:15" ht="94.5" x14ac:dyDescent="0.25">
      <c r="A259" s="19"/>
      <c r="B259" s="33" t="s">
        <v>530</v>
      </c>
      <c r="C259" s="50"/>
      <c r="D259" s="50"/>
      <c r="E259" s="50"/>
      <c r="F259" s="51"/>
      <c r="G259" s="32" t="s">
        <v>532</v>
      </c>
      <c r="H259" s="31" t="s">
        <v>531</v>
      </c>
      <c r="I259" s="30" t="s">
        <v>160</v>
      </c>
      <c r="J259" s="29">
        <v>10365784</v>
      </c>
      <c r="K259" s="29">
        <f>K260+K261</f>
        <v>10365416</v>
      </c>
      <c r="L259" s="59">
        <f t="shared" si="3"/>
        <v>99.996449858495993</v>
      </c>
      <c r="M259" s="28"/>
      <c r="N259" s="20"/>
      <c r="O259" s="2"/>
    </row>
    <row r="260" spans="1:15" ht="31.5" x14ac:dyDescent="0.25">
      <c r="A260" s="19"/>
      <c r="B260" s="27" t="s">
        <v>530</v>
      </c>
      <c r="C260" s="23" t="s">
        <v>506</v>
      </c>
      <c r="D260" s="23" t="s">
        <v>517</v>
      </c>
      <c r="E260" s="23" t="s">
        <v>529</v>
      </c>
      <c r="F260" s="26">
        <v>300</v>
      </c>
      <c r="G260" s="25" t="s">
        <v>250</v>
      </c>
      <c r="H260" s="24"/>
      <c r="I260" s="23">
        <v>300</v>
      </c>
      <c r="J260" s="22">
        <v>9671128</v>
      </c>
      <c r="K260" s="22">
        <v>9670760</v>
      </c>
      <c r="L260" s="59">
        <f t="shared" si="3"/>
        <v>99.996194859586183</v>
      </c>
      <c r="M260" s="21">
        <v>10423</v>
      </c>
      <c r="N260" s="20"/>
      <c r="O260" s="2"/>
    </row>
    <row r="261" spans="1:15" ht="47.25" x14ac:dyDescent="0.25">
      <c r="A261" s="19"/>
      <c r="B261" s="27" t="s">
        <v>530</v>
      </c>
      <c r="C261" s="23" t="s">
        <v>506</v>
      </c>
      <c r="D261" s="23" t="s">
        <v>517</v>
      </c>
      <c r="E261" s="23" t="s">
        <v>529</v>
      </c>
      <c r="F261" s="26">
        <v>600</v>
      </c>
      <c r="G261" s="25" t="s">
        <v>201</v>
      </c>
      <c r="H261" s="24"/>
      <c r="I261" s="23">
        <v>600</v>
      </c>
      <c r="J261" s="22">
        <v>694656</v>
      </c>
      <c r="K261" s="22">
        <v>694656</v>
      </c>
      <c r="L261" s="59">
        <f t="shared" si="3"/>
        <v>100</v>
      </c>
      <c r="M261" s="21">
        <v>10423</v>
      </c>
      <c r="N261" s="20"/>
      <c r="O261" s="2"/>
    </row>
    <row r="262" spans="1:15" ht="47.25" x14ac:dyDescent="0.25">
      <c r="A262" s="19"/>
      <c r="B262" s="33" t="s">
        <v>526</v>
      </c>
      <c r="C262" s="50"/>
      <c r="D262" s="50"/>
      <c r="E262" s="50"/>
      <c r="F262" s="51"/>
      <c r="G262" s="32" t="s">
        <v>528</v>
      </c>
      <c r="H262" s="31" t="s">
        <v>527</v>
      </c>
      <c r="I262" s="30" t="s">
        <v>160</v>
      </c>
      <c r="J262" s="29">
        <v>4930850</v>
      </c>
      <c r="K262" s="29">
        <f>K263</f>
        <v>4656711</v>
      </c>
      <c r="L262" s="59">
        <f t="shared" si="3"/>
        <v>94.440329760588952</v>
      </c>
      <c r="M262" s="28"/>
      <c r="N262" s="20"/>
      <c r="O262" s="2"/>
    </row>
    <row r="263" spans="1:15" ht="31.5" x14ac:dyDescent="0.25">
      <c r="A263" s="19"/>
      <c r="B263" s="27" t="s">
        <v>526</v>
      </c>
      <c r="C263" s="23" t="s">
        <v>506</v>
      </c>
      <c r="D263" s="23" t="s">
        <v>517</v>
      </c>
      <c r="E263" s="23" t="s">
        <v>525</v>
      </c>
      <c r="F263" s="26">
        <v>300</v>
      </c>
      <c r="G263" s="25" t="s">
        <v>250</v>
      </c>
      <c r="H263" s="24"/>
      <c r="I263" s="23">
        <v>300</v>
      </c>
      <c r="J263" s="22">
        <v>4930850</v>
      </c>
      <c r="K263" s="22">
        <v>4656711</v>
      </c>
      <c r="L263" s="59">
        <f t="shared" si="3"/>
        <v>94.440329760588952</v>
      </c>
      <c r="M263" s="21">
        <v>10433</v>
      </c>
      <c r="N263" s="20"/>
      <c r="O263" s="2"/>
    </row>
    <row r="264" spans="1:15" ht="31.5" x14ac:dyDescent="0.25">
      <c r="A264" s="19"/>
      <c r="B264" s="33" t="s">
        <v>522</v>
      </c>
      <c r="C264" s="50"/>
      <c r="D264" s="50"/>
      <c r="E264" s="50"/>
      <c r="F264" s="51"/>
      <c r="G264" s="32" t="s">
        <v>524</v>
      </c>
      <c r="H264" s="31" t="s">
        <v>523</v>
      </c>
      <c r="I264" s="30" t="s">
        <v>160</v>
      </c>
      <c r="J264" s="29">
        <v>808560</v>
      </c>
      <c r="K264" s="29">
        <f>K265</f>
        <v>808560</v>
      </c>
      <c r="L264" s="59">
        <f t="shared" si="3"/>
        <v>100</v>
      </c>
      <c r="M264" s="28"/>
      <c r="N264" s="20"/>
      <c r="O264" s="2"/>
    </row>
    <row r="265" spans="1:15" ht="31.5" x14ac:dyDescent="0.25">
      <c r="A265" s="19"/>
      <c r="B265" s="27" t="s">
        <v>522</v>
      </c>
      <c r="C265" s="23" t="s">
        <v>506</v>
      </c>
      <c r="D265" s="23" t="s">
        <v>517</v>
      </c>
      <c r="E265" s="23" t="s">
        <v>521</v>
      </c>
      <c r="F265" s="26">
        <v>300</v>
      </c>
      <c r="G265" s="25" t="s">
        <v>250</v>
      </c>
      <c r="H265" s="24"/>
      <c r="I265" s="23">
        <v>300</v>
      </c>
      <c r="J265" s="22">
        <v>808560</v>
      </c>
      <c r="K265" s="22">
        <v>808560</v>
      </c>
      <c r="L265" s="59">
        <f t="shared" si="3"/>
        <v>100</v>
      </c>
      <c r="M265" s="21">
        <v>10435</v>
      </c>
      <c r="N265" s="20"/>
      <c r="O265" s="2"/>
    </row>
    <row r="266" spans="1:15" ht="63" x14ac:dyDescent="0.25">
      <c r="A266" s="19"/>
      <c r="B266" s="33" t="s">
        <v>518</v>
      </c>
      <c r="C266" s="50"/>
      <c r="D266" s="50"/>
      <c r="E266" s="50"/>
      <c r="F266" s="51"/>
      <c r="G266" s="32" t="s">
        <v>520</v>
      </c>
      <c r="H266" s="31" t="s">
        <v>519</v>
      </c>
      <c r="I266" s="30" t="s">
        <v>160</v>
      </c>
      <c r="J266" s="29">
        <v>1469000</v>
      </c>
      <c r="K266" s="29">
        <f>K267+K268</f>
        <v>1468994.45</v>
      </c>
      <c r="L266" s="59">
        <f t="shared" si="3"/>
        <v>99.999622191967319</v>
      </c>
      <c r="M266" s="28"/>
      <c r="N266" s="20"/>
      <c r="O266" s="2"/>
    </row>
    <row r="267" spans="1:15" ht="78.75" x14ac:dyDescent="0.25">
      <c r="A267" s="19"/>
      <c r="B267" s="27" t="s">
        <v>518</v>
      </c>
      <c r="C267" s="23" t="s">
        <v>506</v>
      </c>
      <c r="D267" s="23" t="s">
        <v>517</v>
      </c>
      <c r="E267" s="23" t="s">
        <v>516</v>
      </c>
      <c r="F267" s="26">
        <v>100</v>
      </c>
      <c r="G267" s="25" t="s">
        <v>175</v>
      </c>
      <c r="H267" s="24"/>
      <c r="I267" s="23">
        <v>100</v>
      </c>
      <c r="J267" s="22">
        <v>308417.76</v>
      </c>
      <c r="K267" s="22">
        <v>308412.21000000002</v>
      </c>
      <c r="L267" s="59">
        <f t="shared" si="3"/>
        <v>99.998200492734284</v>
      </c>
      <c r="M267" s="21">
        <v>10368</v>
      </c>
      <c r="N267" s="20"/>
      <c r="O267" s="2"/>
    </row>
    <row r="268" spans="1:15" ht="47.25" x14ac:dyDescent="0.25">
      <c r="A268" s="19"/>
      <c r="B268" s="27" t="s">
        <v>518</v>
      </c>
      <c r="C268" s="23" t="s">
        <v>506</v>
      </c>
      <c r="D268" s="23" t="s">
        <v>517</v>
      </c>
      <c r="E268" s="23" t="s">
        <v>516</v>
      </c>
      <c r="F268" s="26">
        <v>600</v>
      </c>
      <c r="G268" s="25" t="s">
        <v>201</v>
      </c>
      <c r="H268" s="24"/>
      <c r="I268" s="23">
        <v>600</v>
      </c>
      <c r="J268" s="22">
        <v>1160582.24</v>
      </c>
      <c r="K268" s="22">
        <v>1160582.24</v>
      </c>
      <c r="L268" s="59">
        <f t="shared" ref="L268:L331" si="4">K268/J268*100</f>
        <v>100</v>
      </c>
      <c r="M268" s="21">
        <v>10368</v>
      </c>
      <c r="N268" s="20"/>
      <c r="O268" s="2"/>
    </row>
    <row r="269" spans="1:15" ht="47.25" x14ac:dyDescent="0.25">
      <c r="A269" s="19"/>
      <c r="B269" s="33" t="s">
        <v>507</v>
      </c>
      <c r="C269" s="50"/>
      <c r="D269" s="50"/>
      <c r="E269" s="50"/>
      <c r="F269" s="51"/>
      <c r="G269" s="32" t="s">
        <v>515</v>
      </c>
      <c r="H269" s="31" t="s">
        <v>514</v>
      </c>
      <c r="I269" s="30" t="s">
        <v>160</v>
      </c>
      <c r="J269" s="29">
        <v>324700</v>
      </c>
      <c r="K269" s="29">
        <f>K270+K272</f>
        <v>324700</v>
      </c>
      <c r="L269" s="59">
        <f t="shared" si="4"/>
        <v>100</v>
      </c>
      <c r="M269" s="28"/>
      <c r="N269" s="20"/>
      <c r="O269" s="2"/>
    </row>
    <row r="270" spans="1:15" ht="31.5" x14ac:dyDescent="0.25">
      <c r="A270" s="19"/>
      <c r="B270" s="33" t="s">
        <v>511</v>
      </c>
      <c r="C270" s="50"/>
      <c r="D270" s="50"/>
      <c r="E270" s="50"/>
      <c r="F270" s="51"/>
      <c r="G270" s="32" t="s">
        <v>513</v>
      </c>
      <c r="H270" s="31" t="s">
        <v>512</v>
      </c>
      <c r="I270" s="30" t="s">
        <v>160</v>
      </c>
      <c r="J270" s="29">
        <v>212500</v>
      </c>
      <c r="K270" s="29">
        <f>K271</f>
        <v>212500</v>
      </c>
      <c r="L270" s="59">
        <f t="shared" si="4"/>
        <v>100</v>
      </c>
      <c r="M270" s="28"/>
      <c r="N270" s="20"/>
      <c r="O270" s="2"/>
    </row>
    <row r="271" spans="1:15" ht="47.25" x14ac:dyDescent="0.25">
      <c r="A271" s="19"/>
      <c r="B271" s="27" t="s">
        <v>511</v>
      </c>
      <c r="C271" s="23" t="s">
        <v>506</v>
      </c>
      <c r="D271" s="23" t="s">
        <v>505</v>
      </c>
      <c r="E271" s="23" t="s">
        <v>510</v>
      </c>
      <c r="F271" s="26">
        <v>600</v>
      </c>
      <c r="G271" s="25" t="s">
        <v>201</v>
      </c>
      <c r="H271" s="24"/>
      <c r="I271" s="23">
        <v>600</v>
      </c>
      <c r="J271" s="22">
        <v>212500</v>
      </c>
      <c r="K271" s="22">
        <v>212500</v>
      </c>
      <c r="L271" s="59">
        <f t="shared" si="4"/>
        <v>100</v>
      </c>
      <c r="M271" s="21">
        <v>10100</v>
      </c>
      <c r="N271" s="20"/>
      <c r="O271" s="2"/>
    </row>
    <row r="272" spans="1:15" ht="47.25" x14ac:dyDescent="0.25">
      <c r="A272" s="19"/>
      <c r="B272" s="33" t="s">
        <v>507</v>
      </c>
      <c r="C272" s="50"/>
      <c r="D272" s="50"/>
      <c r="E272" s="50"/>
      <c r="F272" s="51"/>
      <c r="G272" s="32" t="s">
        <v>509</v>
      </c>
      <c r="H272" s="31" t="s">
        <v>508</v>
      </c>
      <c r="I272" s="30" t="s">
        <v>160</v>
      </c>
      <c r="J272" s="29">
        <v>112200</v>
      </c>
      <c r="K272" s="29">
        <f>K273</f>
        <v>112200</v>
      </c>
      <c r="L272" s="59">
        <f t="shared" si="4"/>
        <v>100</v>
      </c>
      <c r="M272" s="28"/>
      <c r="N272" s="20"/>
      <c r="O272" s="2"/>
    </row>
    <row r="273" spans="1:15" ht="47.25" x14ac:dyDescent="0.25">
      <c r="A273" s="19"/>
      <c r="B273" s="27" t="s">
        <v>507</v>
      </c>
      <c r="C273" s="23" t="s">
        <v>506</v>
      </c>
      <c r="D273" s="23" t="s">
        <v>505</v>
      </c>
      <c r="E273" s="23" t="s">
        <v>504</v>
      </c>
      <c r="F273" s="26">
        <v>600</v>
      </c>
      <c r="G273" s="25" t="s">
        <v>201</v>
      </c>
      <c r="H273" s="24"/>
      <c r="I273" s="23">
        <v>600</v>
      </c>
      <c r="J273" s="22">
        <v>112200</v>
      </c>
      <c r="K273" s="22">
        <v>112200</v>
      </c>
      <c r="L273" s="59">
        <f t="shared" si="4"/>
        <v>100</v>
      </c>
      <c r="M273" s="21">
        <v>10342</v>
      </c>
      <c r="N273" s="20"/>
      <c r="O273" s="2"/>
    </row>
    <row r="274" spans="1:15" ht="47.25" x14ac:dyDescent="0.25">
      <c r="A274" s="19"/>
      <c r="B274" s="33" t="s">
        <v>497</v>
      </c>
      <c r="C274" s="50"/>
      <c r="D274" s="50"/>
      <c r="E274" s="50"/>
      <c r="F274" s="51"/>
      <c r="G274" s="32" t="s">
        <v>503</v>
      </c>
      <c r="H274" s="31" t="s">
        <v>502</v>
      </c>
      <c r="I274" s="30" t="s">
        <v>160</v>
      </c>
      <c r="J274" s="29">
        <v>1283842.55</v>
      </c>
      <c r="K274" s="29">
        <f>K275</f>
        <v>425997.93</v>
      </c>
      <c r="L274" s="59">
        <f t="shared" si="4"/>
        <v>33.181477744291925</v>
      </c>
      <c r="M274" s="28"/>
      <c r="N274" s="20"/>
      <c r="O274" s="2"/>
    </row>
    <row r="275" spans="1:15" ht="47.25" x14ac:dyDescent="0.25">
      <c r="A275" s="19"/>
      <c r="B275" s="33" t="s">
        <v>497</v>
      </c>
      <c r="C275" s="50"/>
      <c r="D275" s="50"/>
      <c r="E275" s="50"/>
      <c r="F275" s="51"/>
      <c r="G275" s="32" t="s">
        <v>501</v>
      </c>
      <c r="H275" s="31" t="s">
        <v>500</v>
      </c>
      <c r="I275" s="30" t="s">
        <v>160</v>
      </c>
      <c r="J275" s="29">
        <v>1283842.55</v>
      </c>
      <c r="K275" s="29">
        <f>K276</f>
        <v>425997.93</v>
      </c>
      <c r="L275" s="59">
        <f t="shared" si="4"/>
        <v>33.181477744291925</v>
      </c>
      <c r="M275" s="28"/>
      <c r="N275" s="20"/>
      <c r="O275" s="2"/>
    </row>
    <row r="276" spans="1:15" ht="47.25" x14ac:dyDescent="0.25">
      <c r="A276" s="19"/>
      <c r="B276" s="33" t="s">
        <v>497</v>
      </c>
      <c r="C276" s="50"/>
      <c r="D276" s="50"/>
      <c r="E276" s="50"/>
      <c r="F276" s="51"/>
      <c r="G276" s="32" t="s">
        <v>499</v>
      </c>
      <c r="H276" s="31" t="s">
        <v>498</v>
      </c>
      <c r="I276" s="30" t="s">
        <v>160</v>
      </c>
      <c r="J276" s="29">
        <v>1283842.55</v>
      </c>
      <c r="K276" s="29">
        <f>K277</f>
        <v>425997.93</v>
      </c>
      <c r="L276" s="59">
        <f t="shared" si="4"/>
        <v>33.181477744291925</v>
      </c>
      <c r="M276" s="28"/>
      <c r="N276" s="20"/>
      <c r="O276" s="2"/>
    </row>
    <row r="277" spans="1:15" ht="31.5" x14ac:dyDescent="0.25">
      <c r="A277" s="19"/>
      <c r="B277" s="27" t="s">
        <v>497</v>
      </c>
      <c r="C277" s="23" t="s">
        <v>496</v>
      </c>
      <c r="D277" s="23" t="s">
        <v>495</v>
      </c>
      <c r="E277" s="23" t="s">
        <v>494</v>
      </c>
      <c r="F277" s="26">
        <v>200</v>
      </c>
      <c r="G277" s="25" t="s">
        <v>167</v>
      </c>
      <c r="H277" s="24"/>
      <c r="I277" s="23">
        <v>200</v>
      </c>
      <c r="J277" s="22">
        <v>1283842.55</v>
      </c>
      <c r="K277" s="22">
        <v>425997.93</v>
      </c>
      <c r="L277" s="59">
        <f t="shared" si="4"/>
        <v>33.181477744291925</v>
      </c>
      <c r="M277" s="21">
        <v>10100</v>
      </c>
      <c r="N277" s="20"/>
      <c r="O277" s="2"/>
    </row>
    <row r="278" spans="1:15" ht="31.5" x14ac:dyDescent="0.25">
      <c r="A278" s="19"/>
      <c r="B278" s="33" t="s">
        <v>166</v>
      </c>
      <c r="C278" s="50"/>
      <c r="D278" s="50"/>
      <c r="E278" s="50"/>
      <c r="F278" s="51"/>
      <c r="G278" s="32" t="s">
        <v>493</v>
      </c>
      <c r="H278" s="31" t="s">
        <v>492</v>
      </c>
      <c r="I278" s="30" t="s">
        <v>160</v>
      </c>
      <c r="J278" s="29">
        <v>1921888232.8</v>
      </c>
      <c r="K278" s="29">
        <f>K279+K332+K335+K338+K347+K357+K390+K397+K418</f>
        <v>1825144188.7700005</v>
      </c>
      <c r="L278" s="59">
        <f t="shared" si="4"/>
        <v>94.966198222200831</v>
      </c>
      <c r="M278" s="28"/>
      <c r="N278" s="20"/>
      <c r="O278" s="2"/>
    </row>
    <row r="279" spans="1:15" ht="47.25" x14ac:dyDescent="0.25">
      <c r="A279" s="19"/>
      <c r="B279" s="33" t="s">
        <v>411</v>
      </c>
      <c r="C279" s="50"/>
      <c r="D279" s="50"/>
      <c r="E279" s="50"/>
      <c r="F279" s="51"/>
      <c r="G279" s="32" t="s">
        <v>491</v>
      </c>
      <c r="H279" s="31" t="s">
        <v>490</v>
      </c>
      <c r="I279" s="30" t="s">
        <v>160</v>
      </c>
      <c r="J279" s="29">
        <v>1208982157</v>
      </c>
      <c r="K279" s="29">
        <f>K280+K283+K286+K289+K291+K295+K298+K301+K304+K307+K309+K312+K316+K322+K324+K326+K328+K330+K293+K319</f>
        <v>1193699464.0600002</v>
      </c>
      <c r="L279" s="59">
        <f t="shared" si="4"/>
        <v>98.735904177616433</v>
      </c>
      <c r="M279" s="28"/>
      <c r="N279" s="20"/>
      <c r="O279" s="2"/>
    </row>
    <row r="280" spans="1:15" ht="47.25" x14ac:dyDescent="0.25">
      <c r="A280" s="19"/>
      <c r="B280" s="33" t="s">
        <v>487</v>
      </c>
      <c r="C280" s="50"/>
      <c r="D280" s="50"/>
      <c r="E280" s="50"/>
      <c r="F280" s="51"/>
      <c r="G280" s="32" t="s">
        <v>489</v>
      </c>
      <c r="H280" s="31" t="s">
        <v>488</v>
      </c>
      <c r="I280" s="30" t="s">
        <v>160</v>
      </c>
      <c r="J280" s="29">
        <v>4001400</v>
      </c>
      <c r="K280" s="29">
        <f>K281+K282</f>
        <v>3999673.64</v>
      </c>
      <c r="L280" s="59">
        <f t="shared" si="4"/>
        <v>99.956856100364874</v>
      </c>
      <c r="M280" s="28"/>
      <c r="N280" s="20"/>
      <c r="O280" s="2"/>
    </row>
    <row r="281" spans="1:15" ht="31.5" x14ac:dyDescent="0.25">
      <c r="A281" s="19"/>
      <c r="B281" s="27" t="s">
        <v>487</v>
      </c>
      <c r="C281" s="23" t="s">
        <v>165</v>
      </c>
      <c r="D281" s="23" t="s">
        <v>410</v>
      </c>
      <c r="E281" s="23" t="s">
        <v>486</v>
      </c>
      <c r="F281" s="26">
        <v>200</v>
      </c>
      <c r="G281" s="25" t="s">
        <v>167</v>
      </c>
      <c r="H281" s="24"/>
      <c r="I281" s="23">
        <v>200</v>
      </c>
      <c r="J281" s="22">
        <v>51000</v>
      </c>
      <c r="K281" s="22">
        <v>50730.97</v>
      </c>
      <c r="L281" s="59">
        <f t="shared" si="4"/>
        <v>99.472490196078439</v>
      </c>
      <c r="M281" s="21">
        <v>30216</v>
      </c>
      <c r="N281" s="20"/>
      <c r="O281" s="2"/>
    </row>
    <row r="282" spans="1:15" ht="31.5" x14ac:dyDescent="0.25">
      <c r="A282" s="19"/>
      <c r="B282" s="27" t="s">
        <v>487</v>
      </c>
      <c r="C282" s="23" t="s">
        <v>165</v>
      </c>
      <c r="D282" s="23" t="s">
        <v>410</v>
      </c>
      <c r="E282" s="23" t="s">
        <v>486</v>
      </c>
      <c r="F282" s="26">
        <v>300</v>
      </c>
      <c r="G282" s="25" t="s">
        <v>250</v>
      </c>
      <c r="H282" s="24"/>
      <c r="I282" s="23">
        <v>300</v>
      </c>
      <c r="J282" s="22">
        <v>3950400</v>
      </c>
      <c r="K282" s="22">
        <v>3948942.67</v>
      </c>
      <c r="L282" s="59">
        <f t="shared" si="4"/>
        <v>99.963109305386794</v>
      </c>
      <c r="M282" s="21">
        <v>30216</v>
      </c>
      <c r="N282" s="20"/>
      <c r="O282" s="2"/>
    </row>
    <row r="283" spans="1:15" ht="63" x14ac:dyDescent="0.25">
      <c r="A283" s="19"/>
      <c r="B283" s="33" t="s">
        <v>483</v>
      </c>
      <c r="C283" s="50"/>
      <c r="D283" s="50"/>
      <c r="E283" s="50"/>
      <c r="F283" s="51"/>
      <c r="G283" s="32" t="s">
        <v>485</v>
      </c>
      <c r="H283" s="31" t="s">
        <v>484</v>
      </c>
      <c r="I283" s="30" t="s">
        <v>160</v>
      </c>
      <c r="J283" s="29">
        <v>30226104</v>
      </c>
      <c r="K283" s="29">
        <f>K284+K285</f>
        <v>30211476.620000001</v>
      </c>
      <c r="L283" s="59">
        <f t="shared" si="4"/>
        <v>99.951606796562345</v>
      </c>
      <c r="M283" s="28"/>
      <c r="N283" s="20"/>
      <c r="O283" s="2"/>
    </row>
    <row r="284" spans="1:15" ht="31.5" x14ac:dyDescent="0.25">
      <c r="A284" s="19"/>
      <c r="B284" s="27" t="s">
        <v>483</v>
      </c>
      <c r="C284" s="23" t="s">
        <v>165</v>
      </c>
      <c r="D284" s="23" t="s">
        <v>410</v>
      </c>
      <c r="E284" s="23" t="s">
        <v>482</v>
      </c>
      <c r="F284" s="26">
        <v>200</v>
      </c>
      <c r="G284" s="25" t="s">
        <v>167</v>
      </c>
      <c r="H284" s="24"/>
      <c r="I284" s="23">
        <v>200</v>
      </c>
      <c r="J284" s="22">
        <v>381436.22</v>
      </c>
      <c r="K284" s="22">
        <v>380954.82</v>
      </c>
      <c r="L284" s="59">
        <f t="shared" si="4"/>
        <v>99.87379279293404</v>
      </c>
      <c r="M284" s="21">
        <v>30201</v>
      </c>
      <c r="N284" s="20"/>
      <c r="O284" s="2"/>
    </row>
    <row r="285" spans="1:15" ht="31.5" x14ac:dyDescent="0.25">
      <c r="A285" s="19"/>
      <c r="B285" s="27" t="s">
        <v>483</v>
      </c>
      <c r="C285" s="23" t="s">
        <v>165</v>
      </c>
      <c r="D285" s="23" t="s">
        <v>410</v>
      </c>
      <c r="E285" s="23" t="s">
        <v>482</v>
      </c>
      <c r="F285" s="26">
        <v>300</v>
      </c>
      <c r="G285" s="25" t="s">
        <v>250</v>
      </c>
      <c r="H285" s="24"/>
      <c r="I285" s="23">
        <v>300</v>
      </c>
      <c r="J285" s="22">
        <v>29844667.780000001</v>
      </c>
      <c r="K285" s="22">
        <v>29830521.800000001</v>
      </c>
      <c r="L285" s="59">
        <f t="shared" si="4"/>
        <v>99.952601315235682</v>
      </c>
      <c r="M285" s="21">
        <v>30201</v>
      </c>
      <c r="N285" s="20"/>
      <c r="O285" s="2"/>
    </row>
    <row r="286" spans="1:15" ht="47.25" x14ac:dyDescent="0.25">
      <c r="A286" s="19"/>
      <c r="B286" s="33" t="s">
        <v>479</v>
      </c>
      <c r="C286" s="50"/>
      <c r="D286" s="50"/>
      <c r="E286" s="50"/>
      <c r="F286" s="51"/>
      <c r="G286" s="32" t="s">
        <v>481</v>
      </c>
      <c r="H286" s="31" t="s">
        <v>480</v>
      </c>
      <c r="I286" s="30" t="s">
        <v>160</v>
      </c>
      <c r="J286" s="29">
        <v>120012000</v>
      </c>
      <c r="K286" s="29">
        <f>K287+K288</f>
        <v>109765062.93000001</v>
      </c>
      <c r="L286" s="59">
        <f t="shared" si="4"/>
        <v>91.461739601039909</v>
      </c>
      <c r="M286" s="28"/>
      <c r="N286" s="20"/>
      <c r="O286" s="2"/>
    </row>
    <row r="287" spans="1:15" ht="31.5" x14ac:dyDescent="0.25">
      <c r="A287" s="19"/>
      <c r="B287" s="27" t="s">
        <v>479</v>
      </c>
      <c r="C287" s="23" t="s">
        <v>165</v>
      </c>
      <c r="D287" s="23" t="s">
        <v>410</v>
      </c>
      <c r="E287" s="23" t="s">
        <v>478</v>
      </c>
      <c r="F287" s="26">
        <v>200</v>
      </c>
      <c r="G287" s="25" t="s">
        <v>167</v>
      </c>
      <c r="H287" s="24"/>
      <c r="I287" s="23">
        <v>200</v>
      </c>
      <c r="J287" s="22">
        <v>1680000</v>
      </c>
      <c r="K287" s="22">
        <v>1452807.42</v>
      </c>
      <c r="L287" s="59">
        <f t="shared" si="4"/>
        <v>86.476632142857142</v>
      </c>
      <c r="M287" s="21">
        <v>30202</v>
      </c>
      <c r="N287" s="20"/>
      <c r="O287" s="2"/>
    </row>
    <row r="288" spans="1:15" ht="31.5" x14ac:dyDescent="0.25">
      <c r="A288" s="19"/>
      <c r="B288" s="27" t="s">
        <v>479</v>
      </c>
      <c r="C288" s="23" t="s">
        <v>165</v>
      </c>
      <c r="D288" s="23" t="s">
        <v>410</v>
      </c>
      <c r="E288" s="23" t="s">
        <v>478</v>
      </c>
      <c r="F288" s="26">
        <v>300</v>
      </c>
      <c r="G288" s="25" t="s">
        <v>250</v>
      </c>
      <c r="H288" s="24"/>
      <c r="I288" s="23">
        <v>300</v>
      </c>
      <c r="J288" s="22">
        <v>118332000</v>
      </c>
      <c r="K288" s="22">
        <v>108312255.51000001</v>
      </c>
      <c r="L288" s="59">
        <f t="shared" si="4"/>
        <v>91.532514881857836</v>
      </c>
      <c r="M288" s="21">
        <v>30202</v>
      </c>
      <c r="N288" s="20"/>
      <c r="O288" s="2"/>
    </row>
    <row r="289" spans="1:15" ht="94.5" x14ac:dyDescent="0.25">
      <c r="A289" s="19"/>
      <c r="B289" s="33" t="s">
        <v>475</v>
      </c>
      <c r="C289" s="50"/>
      <c r="D289" s="50"/>
      <c r="E289" s="50"/>
      <c r="F289" s="51"/>
      <c r="G289" s="32" t="s">
        <v>477</v>
      </c>
      <c r="H289" s="31" t="s">
        <v>476</v>
      </c>
      <c r="I289" s="30" t="s">
        <v>160</v>
      </c>
      <c r="J289" s="29">
        <v>721676</v>
      </c>
      <c r="K289" s="29">
        <f>K290</f>
        <v>721675.23</v>
      </c>
      <c r="L289" s="59">
        <f t="shared" si="4"/>
        <v>99.999893303920317</v>
      </c>
      <c r="M289" s="28"/>
      <c r="N289" s="20"/>
      <c r="O289" s="2"/>
    </row>
    <row r="290" spans="1:15" ht="31.5" x14ac:dyDescent="0.25">
      <c r="A290" s="19"/>
      <c r="B290" s="27" t="s">
        <v>475</v>
      </c>
      <c r="C290" s="23" t="s">
        <v>165</v>
      </c>
      <c r="D290" s="23" t="s">
        <v>410</v>
      </c>
      <c r="E290" s="23" t="s">
        <v>474</v>
      </c>
      <c r="F290" s="26">
        <v>300</v>
      </c>
      <c r="G290" s="25" t="s">
        <v>250</v>
      </c>
      <c r="H290" s="24"/>
      <c r="I290" s="23">
        <v>300</v>
      </c>
      <c r="J290" s="22">
        <v>721676</v>
      </c>
      <c r="K290" s="22">
        <v>721675.23</v>
      </c>
      <c r="L290" s="59">
        <f t="shared" si="4"/>
        <v>99.999893303920317</v>
      </c>
      <c r="M290" s="21">
        <v>30203</v>
      </c>
      <c r="N290" s="20"/>
      <c r="O290" s="2"/>
    </row>
    <row r="291" spans="1:15" ht="141.75" x14ac:dyDescent="0.25">
      <c r="A291" s="19"/>
      <c r="B291" s="33" t="s">
        <v>471</v>
      </c>
      <c r="C291" s="50"/>
      <c r="D291" s="50"/>
      <c r="E291" s="50"/>
      <c r="F291" s="51"/>
      <c r="G291" s="32" t="s">
        <v>473</v>
      </c>
      <c r="H291" s="31" t="s">
        <v>472</v>
      </c>
      <c r="I291" s="30" t="s">
        <v>160</v>
      </c>
      <c r="J291" s="29">
        <v>37073000</v>
      </c>
      <c r="K291" s="29">
        <f>K292</f>
        <v>36987300</v>
      </c>
      <c r="L291" s="59">
        <f t="shared" si="4"/>
        <v>99.768834461737654</v>
      </c>
      <c r="M291" s="28"/>
      <c r="N291" s="20"/>
      <c r="O291" s="2"/>
    </row>
    <row r="292" spans="1:15" ht="31.5" x14ac:dyDescent="0.25">
      <c r="A292" s="19"/>
      <c r="B292" s="27" t="s">
        <v>471</v>
      </c>
      <c r="C292" s="23" t="s">
        <v>165</v>
      </c>
      <c r="D292" s="23" t="s">
        <v>410</v>
      </c>
      <c r="E292" s="23" t="s">
        <v>470</v>
      </c>
      <c r="F292" s="26">
        <v>300</v>
      </c>
      <c r="G292" s="25" t="s">
        <v>250</v>
      </c>
      <c r="H292" s="24"/>
      <c r="I292" s="23">
        <v>300</v>
      </c>
      <c r="J292" s="22">
        <v>37073000</v>
      </c>
      <c r="K292" s="22">
        <v>36987300</v>
      </c>
      <c r="L292" s="59">
        <f t="shared" si="4"/>
        <v>99.768834461737654</v>
      </c>
      <c r="M292" s="21">
        <v>30214</v>
      </c>
      <c r="N292" s="20"/>
      <c r="O292" s="2"/>
    </row>
    <row r="293" spans="1:15" ht="94.5" x14ac:dyDescent="0.25">
      <c r="A293" s="19"/>
      <c r="B293" s="33" t="s">
        <v>467</v>
      </c>
      <c r="C293" s="50"/>
      <c r="D293" s="50"/>
      <c r="E293" s="50"/>
      <c r="F293" s="51"/>
      <c r="G293" s="32" t="s">
        <v>469</v>
      </c>
      <c r="H293" s="31" t="s">
        <v>468</v>
      </c>
      <c r="I293" s="30" t="s">
        <v>160</v>
      </c>
      <c r="J293" s="29">
        <v>2888318</v>
      </c>
      <c r="K293" s="29">
        <f>K294</f>
        <v>3149602.7</v>
      </c>
      <c r="L293" s="59">
        <f t="shared" si="4"/>
        <v>109.0462580643821</v>
      </c>
      <c r="M293" s="28"/>
      <c r="N293" s="20"/>
      <c r="O293" s="2"/>
    </row>
    <row r="294" spans="1:15" ht="31.5" x14ac:dyDescent="0.25">
      <c r="A294" s="19"/>
      <c r="B294" s="27" t="s">
        <v>467</v>
      </c>
      <c r="C294" s="23" t="s">
        <v>165</v>
      </c>
      <c r="D294" s="23" t="s">
        <v>410</v>
      </c>
      <c r="E294" s="23" t="s">
        <v>466</v>
      </c>
      <c r="F294" s="26">
        <v>300</v>
      </c>
      <c r="G294" s="25" t="s">
        <v>250</v>
      </c>
      <c r="H294" s="24"/>
      <c r="I294" s="23">
        <v>300</v>
      </c>
      <c r="J294" s="22">
        <v>2888318</v>
      </c>
      <c r="K294" s="22">
        <v>3149602.7</v>
      </c>
      <c r="L294" s="59">
        <f t="shared" si="4"/>
        <v>109.0462580643821</v>
      </c>
      <c r="M294" s="21">
        <v>30214</v>
      </c>
      <c r="N294" s="20"/>
      <c r="O294" s="2"/>
    </row>
    <row r="295" spans="1:15" ht="31.5" x14ac:dyDescent="0.25">
      <c r="A295" s="19"/>
      <c r="B295" s="33" t="s">
        <v>463</v>
      </c>
      <c r="C295" s="50"/>
      <c r="D295" s="50"/>
      <c r="E295" s="50"/>
      <c r="F295" s="51"/>
      <c r="G295" s="32" t="s">
        <v>465</v>
      </c>
      <c r="H295" s="31" t="s">
        <v>464</v>
      </c>
      <c r="I295" s="30" t="s">
        <v>160</v>
      </c>
      <c r="J295" s="29">
        <v>12835458</v>
      </c>
      <c r="K295" s="29">
        <f>K296+K297</f>
        <v>12830620.25</v>
      </c>
      <c r="L295" s="59">
        <f t="shared" si="4"/>
        <v>99.96230948673589</v>
      </c>
      <c r="M295" s="28"/>
      <c r="N295" s="20"/>
      <c r="O295" s="2"/>
    </row>
    <row r="296" spans="1:15" ht="31.5" x14ac:dyDescent="0.25">
      <c r="A296" s="19"/>
      <c r="B296" s="27" t="s">
        <v>463</v>
      </c>
      <c r="C296" s="23" t="s">
        <v>165</v>
      </c>
      <c r="D296" s="23" t="s">
        <v>410</v>
      </c>
      <c r="E296" s="23" t="s">
        <v>462</v>
      </c>
      <c r="F296" s="26">
        <v>200</v>
      </c>
      <c r="G296" s="25" t="s">
        <v>167</v>
      </c>
      <c r="H296" s="24"/>
      <c r="I296" s="23">
        <v>200</v>
      </c>
      <c r="J296" s="22">
        <v>438498.61</v>
      </c>
      <c r="K296" s="22">
        <v>438036.19</v>
      </c>
      <c r="L296" s="59">
        <f t="shared" si="4"/>
        <v>99.894544705626316</v>
      </c>
      <c r="M296" s="21">
        <v>10100</v>
      </c>
      <c r="N296" s="20"/>
      <c r="O296" s="2"/>
    </row>
    <row r="297" spans="1:15" ht="31.5" x14ac:dyDescent="0.25">
      <c r="A297" s="19"/>
      <c r="B297" s="27" t="s">
        <v>463</v>
      </c>
      <c r="C297" s="23" t="s">
        <v>165</v>
      </c>
      <c r="D297" s="23" t="s">
        <v>410</v>
      </c>
      <c r="E297" s="23" t="s">
        <v>462</v>
      </c>
      <c r="F297" s="26">
        <v>300</v>
      </c>
      <c r="G297" s="25" t="s">
        <v>250</v>
      </c>
      <c r="H297" s="24"/>
      <c r="I297" s="23">
        <v>300</v>
      </c>
      <c r="J297" s="22">
        <v>12396959.390000001</v>
      </c>
      <c r="K297" s="22">
        <v>12392584.060000001</v>
      </c>
      <c r="L297" s="59">
        <f t="shared" si="4"/>
        <v>99.964706426290874</v>
      </c>
      <c r="M297" s="21">
        <v>10100</v>
      </c>
      <c r="N297" s="20"/>
      <c r="O297" s="2"/>
    </row>
    <row r="298" spans="1:15" ht="47.25" x14ac:dyDescent="0.25">
      <c r="A298" s="19"/>
      <c r="B298" s="33" t="s">
        <v>459</v>
      </c>
      <c r="C298" s="50"/>
      <c r="D298" s="50"/>
      <c r="E298" s="50"/>
      <c r="F298" s="51"/>
      <c r="G298" s="32" t="s">
        <v>461</v>
      </c>
      <c r="H298" s="31" t="s">
        <v>460</v>
      </c>
      <c r="I298" s="30" t="s">
        <v>160</v>
      </c>
      <c r="J298" s="29">
        <v>81001000</v>
      </c>
      <c r="K298" s="29">
        <f>K299+K300</f>
        <v>79170718.810000002</v>
      </c>
      <c r="L298" s="59">
        <f t="shared" si="4"/>
        <v>97.740421488623596</v>
      </c>
      <c r="M298" s="28"/>
      <c r="N298" s="20"/>
      <c r="O298" s="2"/>
    </row>
    <row r="299" spans="1:15" ht="31.5" x14ac:dyDescent="0.25">
      <c r="A299" s="19"/>
      <c r="B299" s="27" t="s">
        <v>459</v>
      </c>
      <c r="C299" s="23" t="s">
        <v>165</v>
      </c>
      <c r="D299" s="23" t="s">
        <v>410</v>
      </c>
      <c r="E299" s="23" t="s">
        <v>458</v>
      </c>
      <c r="F299" s="26">
        <v>200</v>
      </c>
      <c r="G299" s="25" t="s">
        <v>167</v>
      </c>
      <c r="H299" s="24"/>
      <c r="I299" s="23">
        <v>200</v>
      </c>
      <c r="J299" s="22">
        <v>1012800</v>
      </c>
      <c r="K299" s="22">
        <v>1012432.5</v>
      </c>
      <c r="L299" s="59">
        <f t="shared" si="4"/>
        <v>99.963714454976298</v>
      </c>
      <c r="M299" s="21">
        <v>10402</v>
      </c>
      <c r="N299" s="20"/>
      <c r="O299" s="2"/>
    </row>
    <row r="300" spans="1:15" ht="31.5" x14ac:dyDescent="0.25">
      <c r="A300" s="19"/>
      <c r="B300" s="27" t="s">
        <v>459</v>
      </c>
      <c r="C300" s="23" t="s">
        <v>165</v>
      </c>
      <c r="D300" s="23" t="s">
        <v>410</v>
      </c>
      <c r="E300" s="23" t="s">
        <v>458</v>
      </c>
      <c r="F300" s="26">
        <v>300</v>
      </c>
      <c r="G300" s="25" t="s">
        <v>250</v>
      </c>
      <c r="H300" s="24"/>
      <c r="I300" s="23">
        <v>300</v>
      </c>
      <c r="J300" s="22">
        <v>79988200</v>
      </c>
      <c r="K300" s="22">
        <v>78158286.310000002</v>
      </c>
      <c r="L300" s="59">
        <f t="shared" si="4"/>
        <v>97.712270447390992</v>
      </c>
      <c r="M300" s="21">
        <v>10402</v>
      </c>
      <c r="N300" s="20"/>
      <c r="O300" s="2"/>
    </row>
    <row r="301" spans="1:15" ht="78.75" x14ac:dyDescent="0.25">
      <c r="A301" s="19"/>
      <c r="B301" s="33" t="s">
        <v>455</v>
      </c>
      <c r="C301" s="50"/>
      <c r="D301" s="50"/>
      <c r="E301" s="50"/>
      <c r="F301" s="51"/>
      <c r="G301" s="32" t="s">
        <v>457</v>
      </c>
      <c r="H301" s="31" t="s">
        <v>456</v>
      </c>
      <c r="I301" s="30" t="s">
        <v>160</v>
      </c>
      <c r="J301" s="29">
        <v>171988000</v>
      </c>
      <c r="K301" s="29">
        <f>K302+K303</f>
        <v>171987983.49000001</v>
      </c>
      <c r="L301" s="59">
        <f t="shared" si="4"/>
        <v>99.999990400493061</v>
      </c>
      <c r="M301" s="28"/>
      <c r="N301" s="20"/>
      <c r="O301" s="2"/>
    </row>
    <row r="302" spans="1:15" ht="31.5" x14ac:dyDescent="0.25">
      <c r="A302" s="19"/>
      <c r="B302" s="27" t="s">
        <v>455</v>
      </c>
      <c r="C302" s="23" t="s">
        <v>165</v>
      </c>
      <c r="D302" s="23" t="s">
        <v>410</v>
      </c>
      <c r="E302" s="23" t="s">
        <v>454</v>
      </c>
      <c r="F302" s="26">
        <v>200</v>
      </c>
      <c r="G302" s="25" t="s">
        <v>167</v>
      </c>
      <c r="H302" s="24"/>
      <c r="I302" s="23">
        <v>200</v>
      </c>
      <c r="J302" s="22">
        <v>2446260</v>
      </c>
      <c r="K302" s="22">
        <v>2446256.2999999998</v>
      </c>
      <c r="L302" s="59">
        <f t="shared" si="4"/>
        <v>99.999848748702092</v>
      </c>
      <c r="M302" s="21">
        <v>10421</v>
      </c>
      <c r="N302" s="20"/>
      <c r="O302" s="2"/>
    </row>
    <row r="303" spans="1:15" ht="31.5" x14ac:dyDescent="0.25">
      <c r="A303" s="19"/>
      <c r="B303" s="27" t="s">
        <v>455</v>
      </c>
      <c r="C303" s="23" t="s">
        <v>165</v>
      </c>
      <c r="D303" s="23" t="s">
        <v>410</v>
      </c>
      <c r="E303" s="23" t="s">
        <v>454</v>
      </c>
      <c r="F303" s="26">
        <v>300</v>
      </c>
      <c r="G303" s="25" t="s">
        <v>250</v>
      </c>
      <c r="H303" s="24"/>
      <c r="I303" s="23">
        <v>300</v>
      </c>
      <c r="J303" s="22">
        <v>169541740</v>
      </c>
      <c r="K303" s="22">
        <v>169541727.19</v>
      </c>
      <c r="L303" s="59">
        <f t="shared" si="4"/>
        <v>99.999992444338488</v>
      </c>
      <c r="M303" s="21">
        <v>10421</v>
      </c>
      <c r="N303" s="20"/>
      <c r="O303" s="2"/>
    </row>
    <row r="304" spans="1:15" ht="78.75" x14ac:dyDescent="0.25">
      <c r="A304" s="19"/>
      <c r="B304" s="33" t="s">
        <v>451</v>
      </c>
      <c r="C304" s="50"/>
      <c r="D304" s="50"/>
      <c r="E304" s="50"/>
      <c r="F304" s="51"/>
      <c r="G304" s="32" t="s">
        <v>453</v>
      </c>
      <c r="H304" s="31" t="s">
        <v>452</v>
      </c>
      <c r="I304" s="30" t="s">
        <v>160</v>
      </c>
      <c r="J304" s="29">
        <v>306031084</v>
      </c>
      <c r="K304" s="29">
        <f>K305+K306</f>
        <v>300273404.43000001</v>
      </c>
      <c r="L304" s="59">
        <f t="shared" si="4"/>
        <v>98.118596485447213</v>
      </c>
      <c r="M304" s="28"/>
      <c r="N304" s="20"/>
      <c r="O304" s="2"/>
    </row>
    <row r="305" spans="1:15" ht="31.5" x14ac:dyDescent="0.25">
      <c r="A305" s="19"/>
      <c r="B305" s="27" t="s">
        <v>451</v>
      </c>
      <c r="C305" s="23" t="s">
        <v>165</v>
      </c>
      <c r="D305" s="23" t="s">
        <v>410</v>
      </c>
      <c r="E305" s="23" t="s">
        <v>450</v>
      </c>
      <c r="F305" s="26">
        <v>200</v>
      </c>
      <c r="G305" s="25" t="s">
        <v>167</v>
      </c>
      <c r="H305" s="24"/>
      <c r="I305" s="23">
        <v>200</v>
      </c>
      <c r="J305" s="22">
        <v>4521084</v>
      </c>
      <c r="K305" s="22">
        <v>4317491.0199999996</v>
      </c>
      <c r="L305" s="59">
        <f t="shared" si="4"/>
        <v>95.496810499428889</v>
      </c>
      <c r="M305" s="21">
        <v>10404</v>
      </c>
      <c r="N305" s="20"/>
      <c r="O305" s="2"/>
    </row>
    <row r="306" spans="1:15" ht="31.5" x14ac:dyDescent="0.25">
      <c r="A306" s="19"/>
      <c r="B306" s="27" t="s">
        <v>451</v>
      </c>
      <c r="C306" s="23" t="s">
        <v>165</v>
      </c>
      <c r="D306" s="23" t="s">
        <v>410</v>
      </c>
      <c r="E306" s="23" t="s">
        <v>450</v>
      </c>
      <c r="F306" s="26">
        <v>300</v>
      </c>
      <c r="G306" s="25" t="s">
        <v>250</v>
      </c>
      <c r="H306" s="24"/>
      <c r="I306" s="23">
        <v>300</v>
      </c>
      <c r="J306" s="22">
        <v>301510000</v>
      </c>
      <c r="K306" s="22">
        <v>295955913.41000003</v>
      </c>
      <c r="L306" s="59">
        <f t="shared" si="4"/>
        <v>98.157909658054464</v>
      </c>
      <c r="M306" s="21">
        <v>10404</v>
      </c>
      <c r="N306" s="20"/>
      <c r="O306" s="2"/>
    </row>
    <row r="307" spans="1:15" ht="110.25" x14ac:dyDescent="0.25">
      <c r="A307" s="19"/>
      <c r="B307" s="33" t="s">
        <v>447</v>
      </c>
      <c r="C307" s="50"/>
      <c r="D307" s="50"/>
      <c r="E307" s="50"/>
      <c r="F307" s="51"/>
      <c r="G307" s="32" t="s">
        <v>449</v>
      </c>
      <c r="H307" s="31" t="s">
        <v>448</v>
      </c>
      <c r="I307" s="30" t="s">
        <v>160</v>
      </c>
      <c r="J307" s="29">
        <v>96413319</v>
      </c>
      <c r="K307" s="29">
        <f>K308</f>
        <v>96413319</v>
      </c>
      <c r="L307" s="59">
        <f t="shared" si="4"/>
        <v>100</v>
      </c>
      <c r="M307" s="28"/>
      <c r="N307" s="20"/>
      <c r="O307" s="2"/>
    </row>
    <row r="308" spans="1:15" ht="47.25" x14ac:dyDescent="0.25">
      <c r="A308" s="19"/>
      <c r="B308" s="27" t="s">
        <v>447</v>
      </c>
      <c r="C308" s="23" t="s">
        <v>165</v>
      </c>
      <c r="D308" s="23" t="s">
        <v>410</v>
      </c>
      <c r="E308" s="23" t="s">
        <v>446</v>
      </c>
      <c r="F308" s="26">
        <v>600</v>
      </c>
      <c r="G308" s="25" t="s">
        <v>201</v>
      </c>
      <c r="H308" s="24"/>
      <c r="I308" s="23">
        <v>600</v>
      </c>
      <c r="J308" s="22">
        <v>96413319</v>
      </c>
      <c r="K308" s="22">
        <v>96413319</v>
      </c>
      <c r="L308" s="59">
        <f t="shared" si="4"/>
        <v>100</v>
      </c>
      <c r="M308" s="21">
        <v>10406</v>
      </c>
      <c r="N308" s="20"/>
      <c r="O308" s="2"/>
    </row>
    <row r="309" spans="1:15" ht="31.5" x14ac:dyDescent="0.25">
      <c r="A309" s="19"/>
      <c r="B309" s="33" t="s">
        <v>443</v>
      </c>
      <c r="C309" s="50"/>
      <c r="D309" s="50"/>
      <c r="E309" s="50"/>
      <c r="F309" s="51"/>
      <c r="G309" s="32" t="s">
        <v>445</v>
      </c>
      <c r="H309" s="31" t="s">
        <v>444</v>
      </c>
      <c r="I309" s="30" t="s">
        <v>160</v>
      </c>
      <c r="J309" s="29">
        <v>57658000</v>
      </c>
      <c r="K309" s="29">
        <f>K310+K311</f>
        <v>57657555.039999999</v>
      </c>
      <c r="L309" s="59">
        <f t="shared" si="4"/>
        <v>99.999228277082111</v>
      </c>
      <c r="M309" s="28"/>
      <c r="N309" s="20"/>
      <c r="O309" s="2"/>
    </row>
    <row r="310" spans="1:15" ht="31.5" x14ac:dyDescent="0.25">
      <c r="A310" s="19"/>
      <c r="B310" s="27" t="s">
        <v>443</v>
      </c>
      <c r="C310" s="23" t="s">
        <v>165</v>
      </c>
      <c r="D310" s="23" t="s">
        <v>410</v>
      </c>
      <c r="E310" s="23" t="s">
        <v>442</v>
      </c>
      <c r="F310" s="26">
        <v>200</v>
      </c>
      <c r="G310" s="25" t="s">
        <v>167</v>
      </c>
      <c r="H310" s="24"/>
      <c r="I310" s="23">
        <v>200</v>
      </c>
      <c r="J310" s="22">
        <v>735766</v>
      </c>
      <c r="K310" s="22">
        <v>735740.44</v>
      </c>
      <c r="L310" s="59">
        <f t="shared" si="4"/>
        <v>99.996526069429663</v>
      </c>
      <c r="M310" s="21">
        <v>10407</v>
      </c>
      <c r="N310" s="20"/>
      <c r="O310" s="2"/>
    </row>
    <row r="311" spans="1:15" ht="31.5" x14ac:dyDescent="0.25">
      <c r="A311" s="19"/>
      <c r="B311" s="27" t="s">
        <v>443</v>
      </c>
      <c r="C311" s="23" t="s">
        <v>165</v>
      </c>
      <c r="D311" s="23" t="s">
        <v>410</v>
      </c>
      <c r="E311" s="23" t="s">
        <v>442</v>
      </c>
      <c r="F311" s="26">
        <v>300</v>
      </c>
      <c r="G311" s="25" t="s">
        <v>250</v>
      </c>
      <c r="H311" s="24"/>
      <c r="I311" s="23">
        <v>300</v>
      </c>
      <c r="J311" s="22">
        <v>56922234</v>
      </c>
      <c r="K311" s="22">
        <v>56921814.600000001</v>
      </c>
      <c r="L311" s="59">
        <f t="shared" si="4"/>
        <v>99.999263205305695</v>
      </c>
      <c r="M311" s="21">
        <v>10407</v>
      </c>
      <c r="N311" s="20"/>
      <c r="O311" s="2"/>
    </row>
    <row r="312" spans="1:15" ht="31.5" x14ac:dyDescent="0.25">
      <c r="A312" s="19"/>
      <c r="B312" s="33" t="s">
        <v>439</v>
      </c>
      <c r="C312" s="50"/>
      <c r="D312" s="50"/>
      <c r="E312" s="50"/>
      <c r="F312" s="51"/>
      <c r="G312" s="32" t="s">
        <v>441</v>
      </c>
      <c r="H312" s="31" t="s">
        <v>440</v>
      </c>
      <c r="I312" s="30" t="s">
        <v>160</v>
      </c>
      <c r="J312" s="29">
        <v>24114204</v>
      </c>
      <c r="K312" s="29">
        <f>K313+K314+K315</f>
        <v>23910864.759999998</v>
      </c>
      <c r="L312" s="59">
        <f t="shared" si="4"/>
        <v>99.156765697097029</v>
      </c>
      <c r="M312" s="28"/>
      <c r="N312" s="20"/>
      <c r="O312" s="2"/>
    </row>
    <row r="313" spans="1:15" ht="78.75" x14ac:dyDescent="0.25">
      <c r="A313" s="19"/>
      <c r="B313" s="27" t="s">
        <v>439</v>
      </c>
      <c r="C313" s="23" t="s">
        <v>165</v>
      </c>
      <c r="D313" s="23" t="s">
        <v>410</v>
      </c>
      <c r="E313" s="23" t="s">
        <v>438</v>
      </c>
      <c r="F313" s="26">
        <v>100</v>
      </c>
      <c r="G313" s="25" t="s">
        <v>175</v>
      </c>
      <c r="H313" s="24"/>
      <c r="I313" s="23">
        <v>100</v>
      </c>
      <c r="J313" s="22">
        <v>20671252</v>
      </c>
      <c r="K313" s="22">
        <v>20671252</v>
      </c>
      <c r="L313" s="59">
        <f t="shared" si="4"/>
        <v>100</v>
      </c>
      <c r="M313" s="21">
        <v>10425</v>
      </c>
      <c r="N313" s="20"/>
      <c r="O313" s="2"/>
    </row>
    <row r="314" spans="1:15" ht="31.5" x14ac:dyDescent="0.25">
      <c r="A314" s="19"/>
      <c r="B314" s="27" t="s">
        <v>439</v>
      </c>
      <c r="C314" s="23" t="s">
        <v>165</v>
      </c>
      <c r="D314" s="23" t="s">
        <v>410</v>
      </c>
      <c r="E314" s="23" t="s">
        <v>438</v>
      </c>
      <c r="F314" s="26">
        <v>200</v>
      </c>
      <c r="G314" s="25" t="s">
        <v>167</v>
      </c>
      <c r="H314" s="24"/>
      <c r="I314" s="23">
        <v>200</v>
      </c>
      <c r="J314" s="22">
        <v>3437876</v>
      </c>
      <c r="K314" s="22">
        <v>3234860.97</v>
      </c>
      <c r="L314" s="59">
        <f t="shared" si="4"/>
        <v>94.094754144710294</v>
      </c>
      <c r="M314" s="21">
        <v>10425</v>
      </c>
      <c r="N314" s="20"/>
      <c r="O314" s="2"/>
    </row>
    <row r="315" spans="1:15" ht="31.5" x14ac:dyDescent="0.25">
      <c r="A315" s="19"/>
      <c r="B315" s="27" t="s">
        <v>439</v>
      </c>
      <c r="C315" s="23" t="s">
        <v>165</v>
      </c>
      <c r="D315" s="23" t="s">
        <v>410</v>
      </c>
      <c r="E315" s="23" t="s">
        <v>438</v>
      </c>
      <c r="F315" s="26">
        <v>800</v>
      </c>
      <c r="G315" s="25" t="s">
        <v>162</v>
      </c>
      <c r="H315" s="24"/>
      <c r="I315" s="23">
        <v>800</v>
      </c>
      <c r="J315" s="22">
        <v>5076</v>
      </c>
      <c r="K315" s="22">
        <v>4751.79</v>
      </c>
      <c r="L315" s="59">
        <f t="shared" si="4"/>
        <v>93.612884160756508</v>
      </c>
      <c r="M315" s="21">
        <v>10425</v>
      </c>
      <c r="N315" s="20"/>
      <c r="O315" s="2"/>
    </row>
    <row r="316" spans="1:15" ht="47.25" x14ac:dyDescent="0.25">
      <c r="A316" s="19"/>
      <c r="B316" s="33" t="s">
        <v>435</v>
      </c>
      <c r="C316" s="50"/>
      <c r="D316" s="50"/>
      <c r="E316" s="50"/>
      <c r="F316" s="51"/>
      <c r="G316" s="32" t="s">
        <v>437</v>
      </c>
      <c r="H316" s="31" t="s">
        <v>436</v>
      </c>
      <c r="I316" s="30" t="s">
        <v>160</v>
      </c>
      <c r="J316" s="29">
        <v>24302667</v>
      </c>
      <c r="K316" s="29">
        <f>K317+K318</f>
        <v>24301897.73</v>
      </c>
      <c r="L316" s="59">
        <f t="shared" si="4"/>
        <v>99.996834627244823</v>
      </c>
      <c r="M316" s="28"/>
      <c r="N316" s="20"/>
      <c r="O316" s="2"/>
    </row>
    <row r="317" spans="1:15" ht="31.5" x14ac:dyDescent="0.25">
      <c r="A317" s="19"/>
      <c r="B317" s="27" t="s">
        <v>435</v>
      </c>
      <c r="C317" s="23" t="s">
        <v>165</v>
      </c>
      <c r="D317" s="23" t="s">
        <v>410</v>
      </c>
      <c r="E317" s="23" t="s">
        <v>434</v>
      </c>
      <c r="F317" s="26">
        <v>200</v>
      </c>
      <c r="G317" s="25" t="s">
        <v>167</v>
      </c>
      <c r="H317" s="24"/>
      <c r="I317" s="23">
        <v>200</v>
      </c>
      <c r="J317" s="22">
        <v>245757</v>
      </c>
      <c r="K317" s="22">
        <v>245658.85</v>
      </c>
      <c r="L317" s="61">
        <f t="shared" si="4"/>
        <v>99.960062175238136</v>
      </c>
      <c r="M317" s="21">
        <v>10414</v>
      </c>
      <c r="N317" s="20"/>
      <c r="O317" s="2"/>
    </row>
    <row r="318" spans="1:15" ht="31.5" x14ac:dyDescent="0.25">
      <c r="A318" s="19"/>
      <c r="B318" s="27" t="s">
        <v>435</v>
      </c>
      <c r="C318" s="23" t="s">
        <v>165</v>
      </c>
      <c r="D318" s="23" t="s">
        <v>410</v>
      </c>
      <c r="E318" s="23" t="s">
        <v>434</v>
      </c>
      <c r="F318" s="26">
        <v>300</v>
      </c>
      <c r="G318" s="25" t="s">
        <v>250</v>
      </c>
      <c r="H318" s="24"/>
      <c r="I318" s="23">
        <v>300</v>
      </c>
      <c r="J318" s="22">
        <v>24056910</v>
      </c>
      <c r="K318" s="22">
        <v>24056238.879999999</v>
      </c>
      <c r="L318" s="59">
        <f t="shared" si="4"/>
        <v>99.997210281785982</v>
      </c>
      <c r="M318" s="21">
        <v>10414</v>
      </c>
      <c r="N318" s="20"/>
      <c r="O318" s="2"/>
    </row>
    <row r="319" spans="1:15" ht="31.5" x14ac:dyDescent="0.25">
      <c r="A319" s="19"/>
      <c r="B319" s="33" t="s">
        <v>431</v>
      </c>
      <c r="C319" s="50"/>
      <c r="D319" s="50"/>
      <c r="E319" s="50"/>
      <c r="F319" s="51"/>
      <c r="G319" s="32" t="s">
        <v>433</v>
      </c>
      <c r="H319" s="31" t="s">
        <v>432</v>
      </c>
      <c r="I319" s="30" t="s">
        <v>160</v>
      </c>
      <c r="J319" s="29">
        <v>82108300</v>
      </c>
      <c r="K319" s="29">
        <f>K320+K321</f>
        <v>82107973</v>
      </c>
      <c r="L319" s="59">
        <f t="shared" si="4"/>
        <v>99.999601745499547</v>
      </c>
      <c r="M319" s="28"/>
      <c r="N319" s="20"/>
      <c r="O319" s="2"/>
    </row>
    <row r="320" spans="1:15" ht="31.5" x14ac:dyDescent="0.25">
      <c r="A320" s="19"/>
      <c r="B320" s="27" t="s">
        <v>431</v>
      </c>
      <c r="C320" s="23" t="s">
        <v>165</v>
      </c>
      <c r="D320" s="23" t="s">
        <v>410</v>
      </c>
      <c r="E320" s="23" t="s">
        <v>430</v>
      </c>
      <c r="F320" s="26">
        <v>200</v>
      </c>
      <c r="G320" s="25" t="s">
        <v>167</v>
      </c>
      <c r="H320" s="24"/>
      <c r="I320" s="23">
        <v>200</v>
      </c>
      <c r="J320" s="22">
        <v>900</v>
      </c>
      <c r="K320" s="22">
        <v>875</v>
      </c>
      <c r="L320" s="59">
        <f t="shared" si="4"/>
        <v>97.222222222222214</v>
      </c>
      <c r="M320" s="21">
        <v>10420</v>
      </c>
      <c r="N320" s="20"/>
      <c r="O320" s="2"/>
    </row>
    <row r="321" spans="1:15" ht="31.5" x14ac:dyDescent="0.25">
      <c r="A321" s="19"/>
      <c r="B321" s="27" t="s">
        <v>431</v>
      </c>
      <c r="C321" s="23" t="s">
        <v>165</v>
      </c>
      <c r="D321" s="23" t="s">
        <v>410</v>
      </c>
      <c r="E321" s="23" t="s">
        <v>430</v>
      </c>
      <c r="F321" s="26">
        <v>300</v>
      </c>
      <c r="G321" s="25" t="s">
        <v>250</v>
      </c>
      <c r="H321" s="24"/>
      <c r="I321" s="23">
        <v>300</v>
      </c>
      <c r="J321" s="22">
        <v>82107400</v>
      </c>
      <c r="K321" s="22">
        <v>82107098</v>
      </c>
      <c r="L321" s="59">
        <f t="shared" si="4"/>
        <v>99.999632189059696</v>
      </c>
      <c r="M321" s="21">
        <v>10420</v>
      </c>
      <c r="N321" s="20"/>
      <c r="O321" s="2"/>
    </row>
    <row r="322" spans="1:15" ht="78.75" x14ac:dyDescent="0.25">
      <c r="A322" s="19"/>
      <c r="B322" s="33" t="s">
        <v>427</v>
      </c>
      <c r="C322" s="50"/>
      <c r="D322" s="50"/>
      <c r="E322" s="50"/>
      <c r="F322" s="51"/>
      <c r="G322" s="32" t="s">
        <v>429</v>
      </c>
      <c r="H322" s="31" t="s">
        <v>428</v>
      </c>
      <c r="I322" s="30" t="s">
        <v>160</v>
      </c>
      <c r="J322" s="29">
        <v>1215000</v>
      </c>
      <c r="K322" s="29">
        <f>K323</f>
        <v>1192103.3</v>
      </c>
      <c r="L322" s="59">
        <f t="shared" si="4"/>
        <v>98.115497942386838</v>
      </c>
      <c r="M322" s="28"/>
      <c r="N322" s="20"/>
      <c r="O322" s="2"/>
    </row>
    <row r="323" spans="1:15" ht="31.5" x14ac:dyDescent="0.25">
      <c r="A323" s="19"/>
      <c r="B323" s="27" t="s">
        <v>427</v>
      </c>
      <c r="C323" s="23" t="s">
        <v>165</v>
      </c>
      <c r="D323" s="23" t="s">
        <v>410</v>
      </c>
      <c r="E323" s="23" t="s">
        <v>426</v>
      </c>
      <c r="F323" s="26">
        <v>200</v>
      </c>
      <c r="G323" s="25" t="s">
        <v>167</v>
      </c>
      <c r="H323" s="24"/>
      <c r="I323" s="23">
        <v>200</v>
      </c>
      <c r="J323" s="22">
        <v>1215000</v>
      </c>
      <c r="K323" s="22">
        <v>1192103.3</v>
      </c>
      <c r="L323" s="59">
        <f t="shared" si="4"/>
        <v>98.115497942386838</v>
      </c>
      <c r="M323" s="21">
        <v>10437</v>
      </c>
      <c r="N323" s="20"/>
      <c r="O323" s="2"/>
    </row>
    <row r="324" spans="1:15" ht="63" x14ac:dyDescent="0.25">
      <c r="A324" s="19"/>
      <c r="B324" s="33" t="s">
        <v>423</v>
      </c>
      <c r="C324" s="50"/>
      <c r="D324" s="50"/>
      <c r="E324" s="50"/>
      <c r="F324" s="51"/>
      <c r="G324" s="32" t="s">
        <v>425</v>
      </c>
      <c r="H324" s="31" t="s">
        <v>424</v>
      </c>
      <c r="I324" s="30" t="s">
        <v>160</v>
      </c>
      <c r="J324" s="29">
        <v>108165</v>
      </c>
      <c r="K324" s="29">
        <f>K325</f>
        <v>106954.96</v>
      </c>
      <c r="L324" s="59">
        <f t="shared" si="4"/>
        <v>98.881301714972508</v>
      </c>
      <c r="M324" s="28"/>
      <c r="N324" s="20"/>
      <c r="O324" s="2"/>
    </row>
    <row r="325" spans="1:15" ht="31.5" x14ac:dyDescent="0.25">
      <c r="A325" s="19"/>
      <c r="B325" s="27" t="s">
        <v>423</v>
      </c>
      <c r="C325" s="23" t="s">
        <v>165</v>
      </c>
      <c r="D325" s="23" t="s">
        <v>410</v>
      </c>
      <c r="E325" s="23" t="s">
        <v>422</v>
      </c>
      <c r="F325" s="26">
        <v>200</v>
      </c>
      <c r="G325" s="25" t="s">
        <v>167</v>
      </c>
      <c r="H325" s="24"/>
      <c r="I325" s="23">
        <v>200</v>
      </c>
      <c r="J325" s="22">
        <v>108165</v>
      </c>
      <c r="K325" s="22">
        <v>106954.96</v>
      </c>
      <c r="L325" s="59">
        <f t="shared" si="4"/>
        <v>98.881301714972508</v>
      </c>
      <c r="M325" s="21">
        <v>10438</v>
      </c>
      <c r="N325" s="20"/>
      <c r="O325" s="2"/>
    </row>
    <row r="326" spans="1:15" ht="47.25" x14ac:dyDescent="0.25">
      <c r="A326" s="19"/>
      <c r="B326" s="33" t="s">
        <v>419</v>
      </c>
      <c r="C326" s="50"/>
      <c r="D326" s="50"/>
      <c r="E326" s="50"/>
      <c r="F326" s="51"/>
      <c r="G326" s="32" t="s">
        <v>421</v>
      </c>
      <c r="H326" s="31" t="s">
        <v>420</v>
      </c>
      <c r="I326" s="30" t="s">
        <v>160</v>
      </c>
      <c r="J326" s="29">
        <v>7041639</v>
      </c>
      <c r="K326" s="29">
        <f>K327</f>
        <v>7015821.0800000001</v>
      </c>
      <c r="L326" s="59">
        <f t="shared" si="4"/>
        <v>99.633353541696749</v>
      </c>
      <c r="M326" s="28"/>
      <c r="N326" s="20"/>
      <c r="O326" s="2"/>
    </row>
    <row r="327" spans="1:15" ht="31.5" x14ac:dyDescent="0.25">
      <c r="A327" s="19"/>
      <c r="B327" s="27" t="s">
        <v>419</v>
      </c>
      <c r="C327" s="23" t="s">
        <v>165</v>
      </c>
      <c r="D327" s="23" t="s">
        <v>410</v>
      </c>
      <c r="E327" s="23" t="s">
        <v>418</v>
      </c>
      <c r="F327" s="26">
        <v>300</v>
      </c>
      <c r="G327" s="25" t="s">
        <v>250</v>
      </c>
      <c r="H327" s="24"/>
      <c r="I327" s="23">
        <v>300</v>
      </c>
      <c r="J327" s="22">
        <v>7041639</v>
      </c>
      <c r="K327" s="22">
        <v>7015821.0800000001</v>
      </c>
      <c r="L327" s="59">
        <f t="shared" si="4"/>
        <v>99.633353541696749</v>
      </c>
      <c r="M327" s="21">
        <v>10436</v>
      </c>
      <c r="N327" s="20"/>
      <c r="O327" s="2"/>
    </row>
    <row r="328" spans="1:15" ht="63" x14ac:dyDescent="0.25">
      <c r="A328" s="19"/>
      <c r="B328" s="33" t="s">
        <v>415</v>
      </c>
      <c r="C328" s="50"/>
      <c r="D328" s="50"/>
      <c r="E328" s="50"/>
      <c r="F328" s="51"/>
      <c r="G328" s="32" t="s">
        <v>417</v>
      </c>
      <c r="H328" s="31" t="s">
        <v>416</v>
      </c>
      <c r="I328" s="30" t="s">
        <v>160</v>
      </c>
      <c r="J328" s="29">
        <v>94531818</v>
      </c>
      <c r="K328" s="29">
        <f>K329</f>
        <v>94530460</v>
      </c>
      <c r="L328" s="59">
        <f t="shared" si="4"/>
        <v>99.998563446648191</v>
      </c>
      <c r="M328" s="28"/>
      <c r="N328" s="20"/>
      <c r="O328" s="2"/>
    </row>
    <row r="329" spans="1:15" ht="31.5" x14ac:dyDescent="0.25">
      <c r="A329" s="19"/>
      <c r="B329" s="27" t="s">
        <v>415</v>
      </c>
      <c r="C329" s="23" t="s">
        <v>165</v>
      </c>
      <c r="D329" s="23" t="s">
        <v>410</v>
      </c>
      <c r="E329" s="23" t="s">
        <v>414</v>
      </c>
      <c r="F329" s="26">
        <v>300</v>
      </c>
      <c r="G329" s="25" t="s">
        <v>250</v>
      </c>
      <c r="H329" s="24"/>
      <c r="I329" s="23">
        <v>300</v>
      </c>
      <c r="J329" s="22">
        <v>94531818</v>
      </c>
      <c r="K329" s="22">
        <v>94530460</v>
      </c>
      <c r="L329" s="59">
        <f t="shared" si="4"/>
        <v>99.998563446648191</v>
      </c>
      <c r="M329" s="21">
        <v>10422</v>
      </c>
      <c r="N329" s="20"/>
      <c r="O329" s="2"/>
    </row>
    <row r="330" spans="1:15" ht="78.75" x14ac:dyDescent="0.25">
      <c r="A330" s="19"/>
      <c r="B330" s="33" t="s">
        <v>411</v>
      </c>
      <c r="C330" s="50"/>
      <c r="D330" s="50"/>
      <c r="E330" s="50"/>
      <c r="F330" s="51"/>
      <c r="G330" s="32" t="s">
        <v>413</v>
      </c>
      <c r="H330" s="31" t="s">
        <v>412</v>
      </c>
      <c r="I330" s="30" t="s">
        <v>160</v>
      </c>
      <c r="J330" s="29">
        <v>54711005</v>
      </c>
      <c r="K330" s="29">
        <f>K331</f>
        <v>57364997.090000004</v>
      </c>
      <c r="L330" s="59">
        <f t="shared" si="4"/>
        <v>104.85092915036016</v>
      </c>
      <c r="M330" s="28"/>
      <c r="N330" s="20"/>
      <c r="O330" s="2"/>
    </row>
    <row r="331" spans="1:15" ht="31.5" x14ac:dyDescent="0.25">
      <c r="A331" s="19"/>
      <c r="B331" s="27" t="s">
        <v>411</v>
      </c>
      <c r="C331" s="23" t="s">
        <v>165</v>
      </c>
      <c r="D331" s="23" t="s">
        <v>410</v>
      </c>
      <c r="E331" s="23" t="s">
        <v>409</v>
      </c>
      <c r="F331" s="26">
        <v>300</v>
      </c>
      <c r="G331" s="25" t="s">
        <v>250</v>
      </c>
      <c r="H331" s="24"/>
      <c r="I331" s="23">
        <v>300</v>
      </c>
      <c r="J331" s="22">
        <v>54711005</v>
      </c>
      <c r="K331" s="22">
        <v>57364997.090000004</v>
      </c>
      <c r="L331" s="59">
        <f t="shared" si="4"/>
        <v>104.85092915036016</v>
      </c>
      <c r="M331" s="21">
        <v>30219</v>
      </c>
      <c r="N331" s="20"/>
      <c r="O331" s="2"/>
    </row>
    <row r="332" spans="1:15" ht="47.25" x14ac:dyDescent="0.25">
      <c r="A332" s="19"/>
      <c r="B332" s="33" t="s">
        <v>404</v>
      </c>
      <c r="C332" s="50"/>
      <c r="D332" s="50"/>
      <c r="E332" s="50"/>
      <c r="F332" s="51"/>
      <c r="G332" s="32" t="s">
        <v>408</v>
      </c>
      <c r="H332" s="31" t="s">
        <v>407</v>
      </c>
      <c r="I332" s="30" t="s">
        <v>160</v>
      </c>
      <c r="J332" s="29">
        <v>100580239.2</v>
      </c>
      <c r="K332" s="29">
        <f>K333</f>
        <v>95795908.390000001</v>
      </c>
      <c r="L332" s="59">
        <f t="shared" ref="L332:L395" si="5">K332/J332*100</f>
        <v>95.243269604393618</v>
      </c>
      <c r="M332" s="28"/>
      <c r="N332" s="20"/>
      <c r="O332" s="2"/>
    </row>
    <row r="333" spans="1:15" ht="31.5" x14ac:dyDescent="0.25">
      <c r="A333" s="19"/>
      <c r="B333" s="33" t="s">
        <v>404</v>
      </c>
      <c r="C333" s="50"/>
      <c r="D333" s="50"/>
      <c r="E333" s="50"/>
      <c r="F333" s="51"/>
      <c r="G333" s="32" t="s">
        <v>406</v>
      </c>
      <c r="H333" s="31" t="s">
        <v>405</v>
      </c>
      <c r="I333" s="30" t="s">
        <v>160</v>
      </c>
      <c r="J333" s="29">
        <v>100580239.2</v>
      </c>
      <c r="K333" s="29">
        <f>K334</f>
        <v>95795908.390000001</v>
      </c>
      <c r="L333" s="59">
        <f t="shared" si="5"/>
        <v>95.243269604393618</v>
      </c>
      <c r="M333" s="28"/>
      <c r="N333" s="20"/>
      <c r="O333" s="2"/>
    </row>
    <row r="334" spans="1:15" ht="31.5" x14ac:dyDescent="0.25">
      <c r="A334" s="19"/>
      <c r="B334" s="27" t="s">
        <v>404</v>
      </c>
      <c r="C334" s="23" t="s">
        <v>165</v>
      </c>
      <c r="D334" s="23" t="s">
        <v>403</v>
      </c>
      <c r="E334" s="23" t="s">
        <v>402</v>
      </c>
      <c r="F334" s="26">
        <v>700</v>
      </c>
      <c r="G334" s="25" t="s">
        <v>401</v>
      </c>
      <c r="H334" s="24"/>
      <c r="I334" s="23">
        <v>700</v>
      </c>
      <c r="J334" s="22">
        <v>100580239.2</v>
      </c>
      <c r="K334" s="22">
        <v>95795908.390000001</v>
      </c>
      <c r="L334" s="59">
        <f t="shared" si="5"/>
        <v>95.243269604393618</v>
      </c>
      <c r="M334" s="21">
        <v>10100</v>
      </c>
      <c r="N334" s="20"/>
      <c r="O334" s="2"/>
    </row>
    <row r="335" spans="1:15" ht="78.75" x14ac:dyDescent="0.25">
      <c r="A335" s="19"/>
      <c r="B335" s="33" t="s">
        <v>396</v>
      </c>
      <c r="C335" s="50"/>
      <c r="D335" s="50"/>
      <c r="E335" s="50"/>
      <c r="F335" s="51"/>
      <c r="G335" s="32" t="s">
        <v>400</v>
      </c>
      <c r="H335" s="31" t="s">
        <v>399</v>
      </c>
      <c r="I335" s="30" t="s">
        <v>160</v>
      </c>
      <c r="J335" s="29">
        <v>7681900</v>
      </c>
      <c r="K335" s="29">
        <f>K336</f>
        <v>7660265.2000000002</v>
      </c>
      <c r="L335" s="59">
        <f t="shared" si="5"/>
        <v>99.718366549942075</v>
      </c>
      <c r="M335" s="28"/>
      <c r="N335" s="20"/>
      <c r="O335" s="2"/>
    </row>
    <row r="336" spans="1:15" ht="47.25" x14ac:dyDescent="0.25">
      <c r="A336" s="19"/>
      <c r="B336" s="33" t="s">
        <v>396</v>
      </c>
      <c r="C336" s="50"/>
      <c r="D336" s="50"/>
      <c r="E336" s="50"/>
      <c r="F336" s="51"/>
      <c r="G336" s="32" t="s">
        <v>398</v>
      </c>
      <c r="H336" s="31" t="s">
        <v>397</v>
      </c>
      <c r="I336" s="30" t="s">
        <v>160</v>
      </c>
      <c r="J336" s="29">
        <v>7681900</v>
      </c>
      <c r="K336" s="29">
        <f>K337</f>
        <v>7660265.2000000002</v>
      </c>
      <c r="L336" s="59">
        <f t="shared" si="5"/>
        <v>99.718366549942075</v>
      </c>
      <c r="M336" s="28"/>
      <c r="N336" s="20"/>
      <c r="O336" s="2"/>
    </row>
    <row r="337" spans="1:15" ht="31.5" x14ac:dyDescent="0.25">
      <c r="A337" s="19"/>
      <c r="B337" s="27" t="s">
        <v>396</v>
      </c>
      <c r="C337" s="23" t="s">
        <v>165</v>
      </c>
      <c r="D337" s="23" t="s">
        <v>395</v>
      </c>
      <c r="E337" s="23" t="s">
        <v>394</v>
      </c>
      <c r="F337" s="26">
        <v>200</v>
      </c>
      <c r="G337" s="25" t="s">
        <v>167</v>
      </c>
      <c r="H337" s="24"/>
      <c r="I337" s="23">
        <v>200</v>
      </c>
      <c r="J337" s="22">
        <v>7681900</v>
      </c>
      <c r="K337" s="22">
        <v>7660265.2000000002</v>
      </c>
      <c r="L337" s="59">
        <f t="shared" si="5"/>
        <v>99.718366549942075</v>
      </c>
      <c r="M337" s="21">
        <v>10100</v>
      </c>
      <c r="N337" s="20"/>
      <c r="O337" s="2"/>
    </row>
    <row r="338" spans="1:15" ht="63" x14ac:dyDescent="0.25">
      <c r="A338" s="19"/>
      <c r="B338" s="33" t="s">
        <v>381</v>
      </c>
      <c r="C338" s="50"/>
      <c r="D338" s="50"/>
      <c r="E338" s="50"/>
      <c r="F338" s="51"/>
      <c r="G338" s="32" t="s">
        <v>393</v>
      </c>
      <c r="H338" s="31" t="s">
        <v>392</v>
      </c>
      <c r="I338" s="30" t="s">
        <v>160</v>
      </c>
      <c r="J338" s="29">
        <v>19056500</v>
      </c>
      <c r="K338" s="29">
        <f>K339+K343+K345</f>
        <v>18819914.960000001</v>
      </c>
      <c r="L338" s="59">
        <f t="shared" si="5"/>
        <v>98.75850738593131</v>
      </c>
      <c r="M338" s="28"/>
      <c r="N338" s="20"/>
      <c r="O338" s="2"/>
    </row>
    <row r="339" spans="1:15" ht="31.5" x14ac:dyDescent="0.25">
      <c r="A339" s="19"/>
      <c r="B339" s="33" t="s">
        <v>389</v>
      </c>
      <c r="C339" s="50"/>
      <c r="D339" s="50"/>
      <c r="E339" s="50"/>
      <c r="F339" s="51"/>
      <c r="G339" s="32" t="s">
        <v>391</v>
      </c>
      <c r="H339" s="31" t="s">
        <v>390</v>
      </c>
      <c r="I339" s="30" t="s">
        <v>160</v>
      </c>
      <c r="J339" s="29">
        <v>18916500</v>
      </c>
      <c r="K339" s="29">
        <f>K340+K341+K342</f>
        <v>18679914.960000001</v>
      </c>
      <c r="L339" s="59">
        <f t="shared" si="5"/>
        <v>98.749319165807634</v>
      </c>
      <c r="M339" s="28"/>
      <c r="N339" s="20"/>
      <c r="O339" s="2"/>
    </row>
    <row r="340" spans="1:15" ht="78.75" x14ac:dyDescent="0.25">
      <c r="A340" s="19"/>
      <c r="B340" s="27" t="s">
        <v>389</v>
      </c>
      <c r="C340" s="23" t="s">
        <v>165</v>
      </c>
      <c r="D340" s="23" t="s">
        <v>380</v>
      </c>
      <c r="E340" s="23" t="s">
        <v>388</v>
      </c>
      <c r="F340" s="26">
        <v>100</v>
      </c>
      <c r="G340" s="25" t="s">
        <v>175</v>
      </c>
      <c r="H340" s="24"/>
      <c r="I340" s="23">
        <v>100</v>
      </c>
      <c r="J340" s="22">
        <v>15936200</v>
      </c>
      <c r="K340" s="22">
        <v>15936200</v>
      </c>
      <c r="L340" s="59">
        <f t="shared" si="5"/>
        <v>100</v>
      </c>
      <c r="M340" s="21">
        <v>10100</v>
      </c>
      <c r="N340" s="20"/>
      <c r="O340" s="2"/>
    </row>
    <row r="341" spans="1:15" ht="31.5" x14ac:dyDescent="0.25">
      <c r="A341" s="19"/>
      <c r="B341" s="27" t="s">
        <v>389</v>
      </c>
      <c r="C341" s="23" t="s">
        <v>165</v>
      </c>
      <c r="D341" s="23" t="s">
        <v>380</v>
      </c>
      <c r="E341" s="23" t="s">
        <v>388</v>
      </c>
      <c r="F341" s="26">
        <v>200</v>
      </c>
      <c r="G341" s="25" t="s">
        <v>167</v>
      </c>
      <c r="H341" s="24"/>
      <c r="I341" s="23">
        <v>200</v>
      </c>
      <c r="J341" s="22">
        <v>2875877.78</v>
      </c>
      <c r="K341" s="22">
        <v>2639292.7400000002</v>
      </c>
      <c r="L341" s="59">
        <f t="shared" si="5"/>
        <v>91.773466812626523</v>
      </c>
      <c r="M341" s="21">
        <v>10100</v>
      </c>
      <c r="N341" s="20"/>
      <c r="O341" s="2"/>
    </row>
    <row r="342" spans="1:15" ht="31.5" x14ac:dyDescent="0.25">
      <c r="A342" s="19"/>
      <c r="B342" s="27" t="s">
        <v>389</v>
      </c>
      <c r="C342" s="23" t="s">
        <v>165</v>
      </c>
      <c r="D342" s="23" t="s">
        <v>380</v>
      </c>
      <c r="E342" s="23" t="s">
        <v>388</v>
      </c>
      <c r="F342" s="26">
        <v>800</v>
      </c>
      <c r="G342" s="25" t="s">
        <v>162</v>
      </c>
      <c r="H342" s="24"/>
      <c r="I342" s="23">
        <v>800</v>
      </c>
      <c r="J342" s="22">
        <v>104422.22</v>
      </c>
      <c r="K342" s="22">
        <v>104422.22</v>
      </c>
      <c r="L342" s="59">
        <f t="shared" si="5"/>
        <v>100</v>
      </c>
      <c r="M342" s="21">
        <v>10100</v>
      </c>
      <c r="N342" s="20"/>
      <c r="O342" s="2"/>
    </row>
    <row r="343" spans="1:15" ht="31.5" x14ac:dyDescent="0.25">
      <c r="A343" s="19"/>
      <c r="B343" s="33" t="s">
        <v>385</v>
      </c>
      <c r="C343" s="50"/>
      <c r="D343" s="50"/>
      <c r="E343" s="50"/>
      <c r="F343" s="51"/>
      <c r="G343" s="32" t="s">
        <v>387</v>
      </c>
      <c r="H343" s="31" t="s">
        <v>386</v>
      </c>
      <c r="I343" s="30" t="s">
        <v>160</v>
      </c>
      <c r="J343" s="29">
        <v>70000</v>
      </c>
      <c r="K343" s="29">
        <f>K344</f>
        <v>70000</v>
      </c>
      <c r="L343" s="59">
        <f t="shared" si="5"/>
        <v>100</v>
      </c>
      <c r="M343" s="28"/>
      <c r="N343" s="20"/>
      <c r="O343" s="2"/>
    </row>
    <row r="344" spans="1:15" ht="31.5" x14ac:dyDescent="0.25">
      <c r="A344" s="19"/>
      <c r="B344" s="27" t="s">
        <v>385</v>
      </c>
      <c r="C344" s="23" t="s">
        <v>165</v>
      </c>
      <c r="D344" s="23" t="s">
        <v>380</v>
      </c>
      <c r="E344" s="23" t="s">
        <v>384</v>
      </c>
      <c r="F344" s="26">
        <v>200</v>
      </c>
      <c r="G344" s="25" t="s">
        <v>167</v>
      </c>
      <c r="H344" s="24"/>
      <c r="I344" s="23">
        <v>200</v>
      </c>
      <c r="J344" s="22">
        <v>70000</v>
      </c>
      <c r="K344" s="22">
        <v>70000</v>
      </c>
      <c r="L344" s="59">
        <f t="shared" si="5"/>
        <v>100</v>
      </c>
      <c r="M344" s="21">
        <v>10100</v>
      </c>
      <c r="N344" s="20"/>
      <c r="O344" s="2"/>
    </row>
    <row r="345" spans="1:15" ht="31.5" x14ac:dyDescent="0.25">
      <c r="A345" s="19"/>
      <c r="B345" s="33" t="s">
        <v>381</v>
      </c>
      <c r="C345" s="50"/>
      <c r="D345" s="50"/>
      <c r="E345" s="50"/>
      <c r="F345" s="51"/>
      <c r="G345" s="32" t="s">
        <v>383</v>
      </c>
      <c r="H345" s="31" t="s">
        <v>382</v>
      </c>
      <c r="I345" s="30" t="s">
        <v>160</v>
      </c>
      <c r="J345" s="29">
        <v>70000</v>
      </c>
      <c r="K345" s="29">
        <f>K346</f>
        <v>70000</v>
      </c>
      <c r="L345" s="59">
        <f t="shared" si="5"/>
        <v>100</v>
      </c>
      <c r="M345" s="28"/>
      <c r="N345" s="20"/>
      <c r="O345" s="2"/>
    </row>
    <row r="346" spans="1:15" ht="31.5" x14ac:dyDescent="0.25">
      <c r="A346" s="19"/>
      <c r="B346" s="27" t="s">
        <v>381</v>
      </c>
      <c r="C346" s="23" t="s">
        <v>165</v>
      </c>
      <c r="D346" s="23" t="s">
        <v>380</v>
      </c>
      <c r="E346" s="23" t="s">
        <v>379</v>
      </c>
      <c r="F346" s="26">
        <v>200</v>
      </c>
      <c r="G346" s="25" t="s">
        <v>167</v>
      </c>
      <c r="H346" s="24"/>
      <c r="I346" s="23">
        <v>200</v>
      </c>
      <c r="J346" s="22">
        <v>70000</v>
      </c>
      <c r="K346" s="22">
        <v>70000</v>
      </c>
      <c r="L346" s="59">
        <f t="shared" si="5"/>
        <v>100</v>
      </c>
      <c r="M346" s="21">
        <v>10357</v>
      </c>
      <c r="N346" s="20"/>
      <c r="O346" s="2"/>
    </row>
    <row r="347" spans="1:15" ht="47.25" x14ac:dyDescent="0.25">
      <c r="A347" s="19"/>
      <c r="B347" s="33" t="s">
        <v>364</v>
      </c>
      <c r="C347" s="50"/>
      <c r="D347" s="50"/>
      <c r="E347" s="50"/>
      <c r="F347" s="51"/>
      <c r="G347" s="32" t="s">
        <v>378</v>
      </c>
      <c r="H347" s="31" t="s">
        <v>377</v>
      </c>
      <c r="I347" s="30" t="s">
        <v>160</v>
      </c>
      <c r="J347" s="29">
        <v>8794892.9399999995</v>
      </c>
      <c r="K347" s="29">
        <f>K348+K350+K353+K355</f>
        <v>5464993.96</v>
      </c>
      <c r="L347" s="59">
        <f t="shared" si="5"/>
        <v>62.138265892296353</v>
      </c>
      <c r="M347" s="28"/>
      <c r="N347" s="20"/>
      <c r="O347" s="2"/>
    </row>
    <row r="348" spans="1:15" ht="63" x14ac:dyDescent="0.25">
      <c r="A348" s="19"/>
      <c r="B348" s="33" t="s">
        <v>375</v>
      </c>
      <c r="C348" s="50"/>
      <c r="D348" s="50"/>
      <c r="E348" s="50"/>
      <c r="F348" s="51"/>
      <c r="G348" s="32" t="s">
        <v>274</v>
      </c>
      <c r="H348" s="31" t="s">
        <v>376</v>
      </c>
      <c r="I348" s="30" t="s">
        <v>160</v>
      </c>
      <c r="J348" s="29">
        <v>1326337.21</v>
      </c>
      <c r="K348" s="29">
        <f>K349</f>
        <v>0</v>
      </c>
      <c r="L348" s="59">
        <f t="shared" si="5"/>
        <v>0</v>
      </c>
      <c r="M348" s="28"/>
      <c r="N348" s="20"/>
      <c r="O348" s="2"/>
    </row>
    <row r="349" spans="1:15" ht="31.5" x14ac:dyDescent="0.25">
      <c r="A349" s="19"/>
      <c r="B349" s="27" t="s">
        <v>375</v>
      </c>
      <c r="C349" s="23" t="s">
        <v>165</v>
      </c>
      <c r="D349" s="23" t="s">
        <v>363</v>
      </c>
      <c r="E349" s="23" t="s">
        <v>374</v>
      </c>
      <c r="F349" s="26">
        <v>200</v>
      </c>
      <c r="G349" s="25" t="s">
        <v>167</v>
      </c>
      <c r="H349" s="24"/>
      <c r="I349" s="23">
        <v>200</v>
      </c>
      <c r="J349" s="22">
        <v>1326337.21</v>
      </c>
      <c r="K349" s="22">
        <v>0</v>
      </c>
      <c r="L349" s="59">
        <f t="shared" si="5"/>
        <v>0</v>
      </c>
      <c r="M349" s="21">
        <v>10100</v>
      </c>
      <c r="N349" s="20"/>
      <c r="O349" s="2"/>
    </row>
    <row r="350" spans="1:15" ht="63" x14ac:dyDescent="0.25">
      <c r="A350" s="19"/>
      <c r="B350" s="33" t="s">
        <v>371</v>
      </c>
      <c r="C350" s="50"/>
      <c r="D350" s="50"/>
      <c r="E350" s="50"/>
      <c r="F350" s="51"/>
      <c r="G350" s="32" t="s">
        <v>373</v>
      </c>
      <c r="H350" s="31" t="s">
        <v>372</v>
      </c>
      <c r="I350" s="30" t="s">
        <v>160</v>
      </c>
      <c r="J350" s="29">
        <v>4839327.74</v>
      </c>
      <c r="K350" s="29">
        <f>K351+K352</f>
        <v>3376418.65</v>
      </c>
      <c r="L350" s="59">
        <f t="shared" si="5"/>
        <v>69.770406787947778</v>
      </c>
      <c r="M350" s="28"/>
      <c r="N350" s="20"/>
      <c r="O350" s="2"/>
    </row>
    <row r="351" spans="1:15" ht="31.5" x14ac:dyDescent="0.25">
      <c r="A351" s="19"/>
      <c r="B351" s="27" t="s">
        <v>371</v>
      </c>
      <c r="C351" s="23" t="s">
        <v>165</v>
      </c>
      <c r="D351" s="23" t="s">
        <v>363</v>
      </c>
      <c r="E351" s="23" t="s">
        <v>370</v>
      </c>
      <c r="F351" s="26">
        <v>200</v>
      </c>
      <c r="G351" s="25" t="s">
        <v>167</v>
      </c>
      <c r="H351" s="24"/>
      <c r="I351" s="23">
        <v>200</v>
      </c>
      <c r="J351" s="22">
        <v>4746327.74</v>
      </c>
      <c r="K351" s="22">
        <v>3283634.67</v>
      </c>
      <c r="L351" s="59">
        <f t="shared" si="5"/>
        <v>69.182636553454685</v>
      </c>
      <c r="M351" s="21">
        <v>10100</v>
      </c>
      <c r="N351" s="20"/>
      <c r="O351" s="2"/>
    </row>
    <row r="352" spans="1:15" ht="31.5" x14ac:dyDescent="0.25">
      <c r="A352" s="19"/>
      <c r="B352" s="27" t="s">
        <v>371</v>
      </c>
      <c r="C352" s="23" t="s">
        <v>165</v>
      </c>
      <c r="D352" s="23" t="s">
        <v>363</v>
      </c>
      <c r="E352" s="23" t="s">
        <v>370</v>
      </c>
      <c r="F352" s="26">
        <v>800</v>
      </c>
      <c r="G352" s="25" t="s">
        <v>162</v>
      </c>
      <c r="H352" s="24"/>
      <c r="I352" s="23">
        <v>800</v>
      </c>
      <c r="J352" s="22">
        <v>93000</v>
      </c>
      <c r="K352" s="22">
        <v>92783.98</v>
      </c>
      <c r="L352" s="59">
        <f t="shared" si="5"/>
        <v>99.767720430107516</v>
      </c>
      <c r="M352" s="21">
        <v>10100</v>
      </c>
      <c r="N352" s="20"/>
      <c r="O352" s="2"/>
    </row>
    <row r="353" spans="1:15" ht="31.5" x14ac:dyDescent="0.25">
      <c r="A353" s="19"/>
      <c r="B353" s="33" t="s">
        <v>367</v>
      </c>
      <c r="C353" s="50"/>
      <c r="D353" s="50"/>
      <c r="E353" s="50"/>
      <c r="F353" s="51"/>
      <c r="G353" s="32" t="s">
        <v>369</v>
      </c>
      <c r="H353" s="31" t="s">
        <v>368</v>
      </c>
      <c r="I353" s="30" t="s">
        <v>160</v>
      </c>
      <c r="J353" s="29">
        <v>1329227.99</v>
      </c>
      <c r="K353" s="29">
        <f>K354</f>
        <v>788575.31</v>
      </c>
      <c r="L353" s="59">
        <f t="shared" si="5"/>
        <v>59.325812872778883</v>
      </c>
      <c r="M353" s="28"/>
      <c r="N353" s="20"/>
      <c r="O353" s="2"/>
    </row>
    <row r="354" spans="1:15" ht="31.5" x14ac:dyDescent="0.25">
      <c r="A354" s="19"/>
      <c r="B354" s="27" t="s">
        <v>367</v>
      </c>
      <c r="C354" s="23" t="s">
        <v>165</v>
      </c>
      <c r="D354" s="23" t="s">
        <v>363</v>
      </c>
      <c r="E354" s="23" t="s">
        <v>366</v>
      </c>
      <c r="F354" s="26">
        <v>200</v>
      </c>
      <c r="G354" s="25" t="s">
        <v>167</v>
      </c>
      <c r="H354" s="24"/>
      <c r="I354" s="23">
        <v>200</v>
      </c>
      <c r="J354" s="22">
        <v>1329227.99</v>
      </c>
      <c r="K354" s="22">
        <v>788575.31</v>
      </c>
      <c r="L354" s="59">
        <f t="shared" si="5"/>
        <v>59.325812872778883</v>
      </c>
      <c r="M354" s="21">
        <v>10100</v>
      </c>
      <c r="N354" s="20"/>
      <c r="O354" s="2"/>
    </row>
    <row r="355" spans="1:15" ht="31.5" x14ac:dyDescent="0.25">
      <c r="A355" s="19"/>
      <c r="B355" s="33" t="s">
        <v>364</v>
      </c>
      <c r="C355" s="50"/>
      <c r="D355" s="50"/>
      <c r="E355" s="50"/>
      <c r="F355" s="51"/>
      <c r="G355" s="32" t="s">
        <v>211</v>
      </c>
      <c r="H355" s="31" t="s">
        <v>365</v>
      </c>
      <c r="I355" s="30" t="s">
        <v>160</v>
      </c>
      <c r="J355" s="29">
        <v>1300000</v>
      </c>
      <c r="K355" s="29">
        <f>K356</f>
        <v>1300000</v>
      </c>
      <c r="L355" s="59">
        <f t="shared" si="5"/>
        <v>100</v>
      </c>
      <c r="M355" s="28"/>
      <c r="N355" s="20"/>
      <c r="O355" s="2"/>
    </row>
    <row r="356" spans="1:15" ht="31.5" x14ac:dyDescent="0.25">
      <c r="A356" s="19"/>
      <c r="B356" s="27" t="s">
        <v>364</v>
      </c>
      <c r="C356" s="23" t="s">
        <v>165</v>
      </c>
      <c r="D356" s="23" t="s">
        <v>363</v>
      </c>
      <c r="E356" s="23" t="s">
        <v>362</v>
      </c>
      <c r="F356" s="26">
        <v>800</v>
      </c>
      <c r="G356" s="25" t="s">
        <v>162</v>
      </c>
      <c r="H356" s="24"/>
      <c r="I356" s="23">
        <v>800</v>
      </c>
      <c r="J356" s="22">
        <v>1300000</v>
      </c>
      <c r="K356" s="22">
        <v>1300000</v>
      </c>
      <c r="L356" s="59">
        <f t="shared" si="5"/>
        <v>100</v>
      </c>
      <c r="M356" s="21">
        <v>10100</v>
      </c>
      <c r="N356" s="20"/>
      <c r="O356" s="2"/>
    </row>
    <row r="357" spans="1:15" ht="63" x14ac:dyDescent="0.25">
      <c r="A357" s="19"/>
      <c r="B357" s="33" t="s">
        <v>302</v>
      </c>
      <c r="C357" s="50"/>
      <c r="D357" s="50"/>
      <c r="E357" s="50"/>
      <c r="F357" s="51"/>
      <c r="G357" s="32" t="s">
        <v>361</v>
      </c>
      <c r="H357" s="31" t="s">
        <v>360</v>
      </c>
      <c r="I357" s="30" t="s">
        <v>160</v>
      </c>
      <c r="J357" s="29">
        <v>189912450.11000001</v>
      </c>
      <c r="K357" s="29">
        <f>K358+K360+K362+K364+K366+K368+K371+K373+K375+K377+K380+K382+K384+K386+K388</f>
        <v>164293745.74000001</v>
      </c>
      <c r="L357" s="59">
        <f t="shared" si="5"/>
        <v>86.510255459733528</v>
      </c>
      <c r="M357" s="28"/>
      <c r="N357" s="20"/>
      <c r="O357" s="2"/>
    </row>
    <row r="358" spans="1:15" ht="31.5" x14ac:dyDescent="0.25">
      <c r="A358" s="19"/>
      <c r="B358" s="33" t="s">
        <v>357</v>
      </c>
      <c r="C358" s="50"/>
      <c r="D358" s="50"/>
      <c r="E358" s="50"/>
      <c r="F358" s="51"/>
      <c r="G358" s="32" t="s">
        <v>359</v>
      </c>
      <c r="H358" s="31" t="s">
        <v>358</v>
      </c>
      <c r="I358" s="30" t="s">
        <v>160</v>
      </c>
      <c r="J358" s="29">
        <v>28143729.16</v>
      </c>
      <c r="K358" s="29">
        <f>K359</f>
        <v>26027676.870000001</v>
      </c>
      <c r="L358" s="59">
        <f t="shared" si="5"/>
        <v>92.481265442933932</v>
      </c>
      <c r="M358" s="28"/>
      <c r="N358" s="20"/>
      <c r="O358" s="2"/>
    </row>
    <row r="359" spans="1:15" ht="47.25" x14ac:dyDescent="0.25">
      <c r="A359" s="19"/>
      <c r="B359" s="27" t="s">
        <v>357</v>
      </c>
      <c r="C359" s="23" t="s">
        <v>165</v>
      </c>
      <c r="D359" s="23" t="s">
        <v>301</v>
      </c>
      <c r="E359" s="23" t="s">
        <v>356</v>
      </c>
      <c r="F359" s="26">
        <v>600</v>
      </c>
      <c r="G359" s="25" t="s">
        <v>201</v>
      </c>
      <c r="H359" s="24"/>
      <c r="I359" s="23">
        <v>600</v>
      </c>
      <c r="J359" s="22">
        <v>28143729.16</v>
      </c>
      <c r="K359" s="22">
        <v>26027676.870000001</v>
      </c>
      <c r="L359" s="59">
        <f t="shared" si="5"/>
        <v>92.481265442933932</v>
      </c>
      <c r="M359" s="21">
        <v>10100</v>
      </c>
      <c r="N359" s="20"/>
      <c r="O359" s="2"/>
    </row>
    <row r="360" spans="1:15" ht="78.75" x14ac:dyDescent="0.25">
      <c r="A360" s="19"/>
      <c r="B360" s="33" t="s">
        <v>353</v>
      </c>
      <c r="C360" s="50"/>
      <c r="D360" s="50"/>
      <c r="E360" s="50"/>
      <c r="F360" s="51"/>
      <c r="G360" s="32" t="s">
        <v>355</v>
      </c>
      <c r="H360" s="31" t="s">
        <v>354</v>
      </c>
      <c r="I360" s="30" t="s">
        <v>160</v>
      </c>
      <c r="J360" s="29">
        <v>6612800</v>
      </c>
      <c r="K360" s="29">
        <f>K361</f>
        <v>6006770.0999999996</v>
      </c>
      <c r="L360" s="59">
        <f t="shared" si="5"/>
        <v>90.835502359061209</v>
      </c>
      <c r="M360" s="28"/>
      <c r="N360" s="20"/>
      <c r="O360" s="2"/>
    </row>
    <row r="361" spans="1:15" ht="31.5" x14ac:dyDescent="0.25">
      <c r="A361" s="19"/>
      <c r="B361" s="27" t="s">
        <v>353</v>
      </c>
      <c r="C361" s="23" t="s">
        <v>165</v>
      </c>
      <c r="D361" s="23" t="s">
        <v>301</v>
      </c>
      <c r="E361" s="23" t="s">
        <v>352</v>
      </c>
      <c r="F361" s="26">
        <v>800</v>
      </c>
      <c r="G361" s="25" t="s">
        <v>162</v>
      </c>
      <c r="H361" s="24"/>
      <c r="I361" s="23">
        <v>800</v>
      </c>
      <c r="J361" s="22">
        <v>6612800</v>
      </c>
      <c r="K361" s="22">
        <v>6006770.0999999996</v>
      </c>
      <c r="L361" s="59">
        <f t="shared" si="5"/>
        <v>90.835502359061209</v>
      </c>
      <c r="M361" s="21">
        <v>10100</v>
      </c>
      <c r="N361" s="20"/>
      <c r="O361" s="2"/>
    </row>
    <row r="362" spans="1:15" ht="47.25" x14ac:dyDescent="0.25">
      <c r="A362" s="19"/>
      <c r="B362" s="33" t="s">
        <v>349</v>
      </c>
      <c r="C362" s="50"/>
      <c r="D362" s="50"/>
      <c r="E362" s="50"/>
      <c r="F362" s="51"/>
      <c r="G362" s="32" t="s">
        <v>351</v>
      </c>
      <c r="H362" s="31" t="s">
        <v>350</v>
      </c>
      <c r="I362" s="30" t="s">
        <v>160</v>
      </c>
      <c r="J362" s="29">
        <v>4067132.92</v>
      </c>
      <c r="K362" s="29">
        <f>K363</f>
        <v>3764475.38</v>
      </c>
      <c r="L362" s="59">
        <f t="shared" si="5"/>
        <v>92.558454666881161</v>
      </c>
      <c r="M362" s="28"/>
      <c r="N362" s="20"/>
      <c r="O362" s="2"/>
    </row>
    <row r="363" spans="1:15" ht="47.25" x14ac:dyDescent="0.25">
      <c r="A363" s="19"/>
      <c r="B363" s="27" t="s">
        <v>349</v>
      </c>
      <c r="C363" s="23" t="s">
        <v>165</v>
      </c>
      <c r="D363" s="23" t="s">
        <v>301</v>
      </c>
      <c r="E363" s="23" t="s">
        <v>348</v>
      </c>
      <c r="F363" s="26">
        <v>600</v>
      </c>
      <c r="G363" s="25" t="s">
        <v>201</v>
      </c>
      <c r="H363" s="24"/>
      <c r="I363" s="23">
        <v>600</v>
      </c>
      <c r="J363" s="22">
        <v>4067132.92</v>
      </c>
      <c r="K363" s="22">
        <v>3764475.38</v>
      </c>
      <c r="L363" s="59">
        <f t="shared" si="5"/>
        <v>92.558454666881161</v>
      </c>
      <c r="M363" s="21">
        <v>10100</v>
      </c>
      <c r="N363" s="20"/>
      <c r="O363" s="2"/>
    </row>
    <row r="364" spans="1:15" ht="31.5" x14ac:dyDescent="0.25">
      <c r="A364" s="19"/>
      <c r="B364" s="33" t="s">
        <v>345</v>
      </c>
      <c r="C364" s="50"/>
      <c r="D364" s="50"/>
      <c r="E364" s="50"/>
      <c r="F364" s="51"/>
      <c r="G364" s="32" t="s">
        <v>347</v>
      </c>
      <c r="H364" s="31" t="s">
        <v>346</v>
      </c>
      <c r="I364" s="30" t="s">
        <v>160</v>
      </c>
      <c r="J364" s="29">
        <v>76390</v>
      </c>
      <c r="K364" s="29">
        <f>K365</f>
        <v>76390</v>
      </c>
      <c r="L364" s="59">
        <f t="shared" si="5"/>
        <v>100</v>
      </c>
      <c r="M364" s="28"/>
      <c r="N364" s="20"/>
      <c r="O364" s="2"/>
    </row>
    <row r="365" spans="1:15" ht="31.5" x14ac:dyDescent="0.25">
      <c r="A365" s="19"/>
      <c r="B365" s="27" t="s">
        <v>345</v>
      </c>
      <c r="C365" s="23" t="s">
        <v>165</v>
      </c>
      <c r="D365" s="23" t="s">
        <v>301</v>
      </c>
      <c r="E365" s="23" t="s">
        <v>344</v>
      </c>
      <c r="F365" s="26">
        <v>200</v>
      </c>
      <c r="G365" s="25" t="s">
        <v>167</v>
      </c>
      <c r="H365" s="24"/>
      <c r="I365" s="23">
        <v>200</v>
      </c>
      <c r="J365" s="22">
        <v>76390</v>
      </c>
      <c r="K365" s="22">
        <v>76390</v>
      </c>
      <c r="L365" s="59">
        <f t="shared" si="5"/>
        <v>100</v>
      </c>
      <c r="M365" s="21">
        <v>10100</v>
      </c>
      <c r="N365" s="20"/>
      <c r="O365" s="2"/>
    </row>
    <row r="366" spans="1:15" ht="31.5" x14ac:dyDescent="0.25">
      <c r="A366" s="19"/>
      <c r="B366" s="33" t="s">
        <v>341</v>
      </c>
      <c r="C366" s="50"/>
      <c r="D366" s="50"/>
      <c r="E366" s="50"/>
      <c r="F366" s="51"/>
      <c r="G366" s="32" t="s">
        <v>343</v>
      </c>
      <c r="H366" s="31" t="s">
        <v>342</v>
      </c>
      <c r="I366" s="30" t="s">
        <v>160</v>
      </c>
      <c r="J366" s="29">
        <v>450000</v>
      </c>
      <c r="K366" s="29">
        <f>K367</f>
        <v>310849.46999999997</v>
      </c>
      <c r="L366" s="59">
        <f t="shared" si="5"/>
        <v>69.077659999999995</v>
      </c>
      <c r="M366" s="28"/>
      <c r="N366" s="20"/>
      <c r="O366" s="2"/>
    </row>
    <row r="367" spans="1:15" ht="47.25" x14ac:dyDescent="0.25">
      <c r="A367" s="19"/>
      <c r="B367" s="27" t="s">
        <v>341</v>
      </c>
      <c r="C367" s="23" t="s">
        <v>165</v>
      </c>
      <c r="D367" s="23" t="s">
        <v>301</v>
      </c>
      <c r="E367" s="23" t="s">
        <v>340</v>
      </c>
      <c r="F367" s="26">
        <v>600</v>
      </c>
      <c r="G367" s="25" t="s">
        <v>201</v>
      </c>
      <c r="H367" s="24"/>
      <c r="I367" s="23">
        <v>600</v>
      </c>
      <c r="J367" s="22">
        <v>450000</v>
      </c>
      <c r="K367" s="22">
        <v>310849.46999999997</v>
      </c>
      <c r="L367" s="59">
        <f t="shared" si="5"/>
        <v>69.077659999999995</v>
      </c>
      <c r="M367" s="21">
        <v>10100</v>
      </c>
      <c r="N367" s="20"/>
      <c r="O367" s="2"/>
    </row>
    <row r="368" spans="1:15" ht="31.5" x14ac:dyDescent="0.25">
      <c r="A368" s="19"/>
      <c r="B368" s="33" t="s">
        <v>337</v>
      </c>
      <c r="C368" s="50"/>
      <c r="D368" s="50"/>
      <c r="E368" s="50"/>
      <c r="F368" s="51"/>
      <c r="G368" s="32" t="s">
        <v>339</v>
      </c>
      <c r="H368" s="31" t="s">
        <v>338</v>
      </c>
      <c r="I368" s="30" t="s">
        <v>160</v>
      </c>
      <c r="J368" s="29">
        <v>88843116.349999994</v>
      </c>
      <c r="K368" s="29">
        <f>K369+K370</f>
        <v>76788756.909999996</v>
      </c>
      <c r="L368" s="59">
        <f t="shared" si="5"/>
        <v>86.431858836973362</v>
      </c>
      <c r="M368" s="28"/>
      <c r="N368" s="20"/>
      <c r="O368" s="2"/>
    </row>
    <row r="369" spans="1:15" ht="47.25" x14ac:dyDescent="0.25">
      <c r="A369" s="19"/>
      <c r="B369" s="27" t="s">
        <v>337</v>
      </c>
      <c r="C369" s="23" t="s">
        <v>165</v>
      </c>
      <c r="D369" s="23" t="s">
        <v>301</v>
      </c>
      <c r="E369" s="23" t="s">
        <v>336</v>
      </c>
      <c r="F369" s="26">
        <v>600</v>
      </c>
      <c r="G369" s="25" t="s">
        <v>201</v>
      </c>
      <c r="H369" s="24"/>
      <c r="I369" s="23">
        <v>600</v>
      </c>
      <c r="J369" s="22">
        <v>82768430.239999995</v>
      </c>
      <c r="K369" s="22">
        <v>70714070.799999997</v>
      </c>
      <c r="L369" s="59">
        <f t="shared" si="5"/>
        <v>85.436041972710484</v>
      </c>
      <c r="M369" s="21">
        <v>10100</v>
      </c>
      <c r="N369" s="20"/>
      <c r="O369" s="2"/>
    </row>
    <row r="370" spans="1:15" ht="31.5" x14ac:dyDescent="0.25">
      <c r="A370" s="19"/>
      <c r="B370" s="27" t="s">
        <v>337</v>
      </c>
      <c r="C370" s="23" t="s">
        <v>165</v>
      </c>
      <c r="D370" s="23" t="s">
        <v>301</v>
      </c>
      <c r="E370" s="23" t="s">
        <v>336</v>
      </c>
      <c r="F370" s="26">
        <v>800</v>
      </c>
      <c r="G370" s="25" t="s">
        <v>162</v>
      </c>
      <c r="H370" s="24"/>
      <c r="I370" s="23">
        <v>800</v>
      </c>
      <c r="J370" s="22">
        <v>6074686.1100000003</v>
      </c>
      <c r="K370" s="22">
        <v>6074686.1100000003</v>
      </c>
      <c r="L370" s="59">
        <f t="shared" si="5"/>
        <v>100</v>
      </c>
      <c r="M370" s="21">
        <v>10100</v>
      </c>
      <c r="N370" s="20"/>
      <c r="O370" s="2"/>
    </row>
    <row r="371" spans="1:15" ht="31.5" x14ac:dyDescent="0.25">
      <c r="A371" s="19"/>
      <c r="B371" s="33" t="s">
        <v>333</v>
      </c>
      <c r="C371" s="50"/>
      <c r="D371" s="50"/>
      <c r="E371" s="50"/>
      <c r="F371" s="51"/>
      <c r="G371" s="32" t="s">
        <v>335</v>
      </c>
      <c r="H371" s="31" t="s">
        <v>334</v>
      </c>
      <c r="I371" s="30" t="s">
        <v>160</v>
      </c>
      <c r="J371" s="29">
        <v>11667819.76</v>
      </c>
      <c r="K371" s="29">
        <f>K372</f>
        <v>8787952.0199999996</v>
      </c>
      <c r="L371" s="59">
        <f t="shared" si="5"/>
        <v>75.317858869633412</v>
      </c>
      <c r="M371" s="28"/>
      <c r="N371" s="20"/>
      <c r="O371" s="2"/>
    </row>
    <row r="372" spans="1:15" ht="47.25" x14ac:dyDescent="0.25">
      <c r="A372" s="19"/>
      <c r="B372" s="27" t="s">
        <v>333</v>
      </c>
      <c r="C372" s="23" t="s">
        <v>165</v>
      </c>
      <c r="D372" s="23" t="s">
        <v>301</v>
      </c>
      <c r="E372" s="23" t="s">
        <v>332</v>
      </c>
      <c r="F372" s="26">
        <v>600</v>
      </c>
      <c r="G372" s="25" t="s">
        <v>201</v>
      </c>
      <c r="H372" s="24"/>
      <c r="I372" s="23">
        <v>600</v>
      </c>
      <c r="J372" s="22">
        <v>11667819.76</v>
      </c>
      <c r="K372" s="22">
        <v>8787952.0199999996</v>
      </c>
      <c r="L372" s="59">
        <f t="shared" si="5"/>
        <v>75.317858869633412</v>
      </c>
      <c r="M372" s="21">
        <v>10100</v>
      </c>
      <c r="N372" s="20"/>
      <c r="O372" s="2"/>
    </row>
    <row r="373" spans="1:15" ht="31.5" x14ac:dyDescent="0.25">
      <c r="A373" s="19"/>
      <c r="B373" s="33" t="s">
        <v>329</v>
      </c>
      <c r="C373" s="50"/>
      <c r="D373" s="50"/>
      <c r="E373" s="50"/>
      <c r="F373" s="51"/>
      <c r="G373" s="32" t="s">
        <v>331</v>
      </c>
      <c r="H373" s="31" t="s">
        <v>330</v>
      </c>
      <c r="I373" s="30" t="s">
        <v>160</v>
      </c>
      <c r="J373" s="29">
        <v>6980925.71</v>
      </c>
      <c r="K373" s="29">
        <f>K374</f>
        <v>5304416.6500000004</v>
      </c>
      <c r="L373" s="59">
        <f t="shared" si="5"/>
        <v>75.984430580625684</v>
      </c>
      <c r="M373" s="28"/>
      <c r="N373" s="20"/>
      <c r="O373" s="2"/>
    </row>
    <row r="374" spans="1:15" ht="47.25" x14ac:dyDescent="0.25">
      <c r="A374" s="19"/>
      <c r="B374" s="27" t="s">
        <v>329</v>
      </c>
      <c r="C374" s="23" t="s">
        <v>165</v>
      </c>
      <c r="D374" s="23" t="s">
        <v>301</v>
      </c>
      <c r="E374" s="23" t="s">
        <v>328</v>
      </c>
      <c r="F374" s="26">
        <v>600</v>
      </c>
      <c r="G374" s="25" t="s">
        <v>201</v>
      </c>
      <c r="H374" s="24"/>
      <c r="I374" s="23">
        <v>600</v>
      </c>
      <c r="J374" s="22">
        <v>6980925.71</v>
      </c>
      <c r="K374" s="22">
        <v>5304416.6500000004</v>
      </c>
      <c r="L374" s="59">
        <f t="shared" si="5"/>
        <v>75.984430580625684</v>
      </c>
      <c r="M374" s="21">
        <v>10100</v>
      </c>
      <c r="N374" s="20"/>
      <c r="O374" s="2"/>
    </row>
    <row r="375" spans="1:15" ht="31.5" x14ac:dyDescent="0.25">
      <c r="A375" s="19"/>
      <c r="B375" s="33" t="s">
        <v>325</v>
      </c>
      <c r="C375" s="50"/>
      <c r="D375" s="50"/>
      <c r="E375" s="50"/>
      <c r="F375" s="51"/>
      <c r="G375" s="32" t="s">
        <v>327</v>
      </c>
      <c r="H375" s="31" t="s">
        <v>326</v>
      </c>
      <c r="I375" s="30" t="s">
        <v>160</v>
      </c>
      <c r="J375" s="29">
        <v>33685870.299999997</v>
      </c>
      <c r="K375" s="29">
        <f>K376</f>
        <v>27977043.440000001</v>
      </c>
      <c r="L375" s="59">
        <f t="shared" si="5"/>
        <v>83.052755326912248</v>
      </c>
      <c r="M375" s="28"/>
      <c r="N375" s="20"/>
      <c r="O375" s="2"/>
    </row>
    <row r="376" spans="1:15" ht="47.25" x14ac:dyDescent="0.25">
      <c r="A376" s="19"/>
      <c r="B376" s="27" t="s">
        <v>325</v>
      </c>
      <c r="C376" s="23" t="s">
        <v>165</v>
      </c>
      <c r="D376" s="23" t="s">
        <v>301</v>
      </c>
      <c r="E376" s="23" t="s">
        <v>324</v>
      </c>
      <c r="F376" s="26">
        <v>600</v>
      </c>
      <c r="G376" s="25" t="s">
        <v>201</v>
      </c>
      <c r="H376" s="24"/>
      <c r="I376" s="23">
        <v>600</v>
      </c>
      <c r="J376" s="22">
        <v>33685870.299999997</v>
      </c>
      <c r="K376" s="22">
        <v>27977043.440000001</v>
      </c>
      <c r="L376" s="59">
        <f t="shared" si="5"/>
        <v>83.052755326912248</v>
      </c>
      <c r="M376" s="21">
        <v>10100</v>
      </c>
      <c r="N376" s="20"/>
      <c r="O376" s="2"/>
    </row>
    <row r="377" spans="1:15" ht="31.5" x14ac:dyDescent="0.25">
      <c r="A377" s="19"/>
      <c r="B377" s="33" t="s">
        <v>322</v>
      </c>
      <c r="C377" s="50"/>
      <c r="D377" s="50"/>
      <c r="E377" s="50"/>
      <c r="F377" s="51"/>
      <c r="G377" s="32" t="s">
        <v>211</v>
      </c>
      <c r="H377" s="31" t="s">
        <v>323</v>
      </c>
      <c r="I377" s="30" t="s">
        <v>160</v>
      </c>
      <c r="J377" s="29">
        <v>1585524.31</v>
      </c>
      <c r="K377" s="29">
        <f>K378+K379</f>
        <v>1552524.31</v>
      </c>
      <c r="L377" s="59">
        <f t="shared" si="5"/>
        <v>97.918669566157575</v>
      </c>
      <c r="M377" s="28"/>
      <c r="N377" s="20"/>
      <c r="O377" s="2"/>
    </row>
    <row r="378" spans="1:15" ht="31.5" x14ac:dyDescent="0.25">
      <c r="A378" s="19"/>
      <c r="B378" s="27" t="s">
        <v>322</v>
      </c>
      <c r="C378" s="23" t="s">
        <v>165</v>
      </c>
      <c r="D378" s="23" t="s">
        <v>301</v>
      </c>
      <c r="E378" s="23" t="s">
        <v>321</v>
      </c>
      <c r="F378" s="26">
        <v>200</v>
      </c>
      <c r="G378" s="25" t="s">
        <v>167</v>
      </c>
      <c r="H378" s="24"/>
      <c r="I378" s="23">
        <v>200</v>
      </c>
      <c r="J378" s="22">
        <v>1562750</v>
      </c>
      <c r="K378" s="22">
        <v>1529750</v>
      </c>
      <c r="L378" s="59">
        <f t="shared" si="5"/>
        <v>97.888337865941438</v>
      </c>
      <c r="M378" s="21">
        <v>10100</v>
      </c>
      <c r="N378" s="20"/>
      <c r="O378" s="2"/>
    </row>
    <row r="379" spans="1:15" ht="31.5" x14ac:dyDescent="0.25">
      <c r="A379" s="19"/>
      <c r="B379" s="27" t="s">
        <v>322</v>
      </c>
      <c r="C379" s="23" t="s">
        <v>165</v>
      </c>
      <c r="D379" s="23" t="s">
        <v>301</v>
      </c>
      <c r="E379" s="23" t="s">
        <v>321</v>
      </c>
      <c r="F379" s="26">
        <v>800</v>
      </c>
      <c r="G379" s="25" t="s">
        <v>162</v>
      </c>
      <c r="H379" s="24"/>
      <c r="I379" s="23">
        <v>800</v>
      </c>
      <c r="J379" s="22">
        <v>22774.31</v>
      </c>
      <c r="K379" s="22">
        <v>22774.31</v>
      </c>
      <c r="L379" s="60">
        <f t="shared" si="5"/>
        <v>100</v>
      </c>
      <c r="M379" s="21">
        <v>10100</v>
      </c>
      <c r="N379" s="20"/>
      <c r="O379" s="2"/>
    </row>
    <row r="380" spans="1:15" ht="31.5" x14ac:dyDescent="0.25">
      <c r="A380" s="19"/>
      <c r="B380" s="33" t="s">
        <v>318</v>
      </c>
      <c r="C380" s="50"/>
      <c r="D380" s="50"/>
      <c r="E380" s="50"/>
      <c r="F380" s="51"/>
      <c r="G380" s="32" t="s">
        <v>320</v>
      </c>
      <c r="H380" s="31" t="s">
        <v>319</v>
      </c>
      <c r="I380" s="30" t="s">
        <v>160</v>
      </c>
      <c r="J380" s="29">
        <v>166396.6</v>
      </c>
      <c r="K380" s="29">
        <f>K381</f>
        <v>166396.6</v>
      </c>
      <c r="L380" s="60">
        <f t="shared" si="5"/>
        <v>100</v>
      </c>
      <c r="M380" s="28"/>
      <c r="N380" s="20"/>
      <c r="O380" s="2"/>
    </row>
    <row r="381" spans="1:15" ht="47.25" x14ac:dyDescent="0.25">
      <c r="A381" s="19"/>
      <c r="B381" s="27" t="s">
        <v>318</v>
      </c>
      <c r="C381" s="23" t="s">
        <v>165</v>
      </c>
      <c r="D381" s="23" t="s">
        <v>301</v>
      </c>
      <c r="E381" s="23" t="s">
        <v>317</v>
      </c>
      <c r="F381" s="26">
        <v>600</v>
      </c>
      <c r="G381" s="25" t="s">
        <v>201</v>
      </c>
      <c r="H381" s="24"/>
      <c r="I381" s="23">
        <v>600</v>
      </c>
      <c r="J381" s="22">
        <v>166396.6</v>
      </c>
      <c r="K381" s="22">
        <v>166396.6</v>
      </c>
      <c r="L381" s="59">
        <f t="shared" si="5"/>
        <v>100</v>
      </c>
      <c r="M381" s="21">
        <v>10100</v>
      </c>
      <c r="N381" s="20"/>
      <c r="O381" s="2"/>
    </row>
    <row r="382" spans="1:15" ht="47.25" x14ac:dyDescent="0.25">
      <c r="A382" s="19"/>
      <c r="B382" s="33" t="s">
        <v>314</v>
      </c>
      <c r="C382" s="50"/>
      <c r="D382" s="50"/>
      <c r="E382" s="50"/>
      <c r="F382" s="51"/>
      <c r="G382" s="32" t="s">
        <v>316</v>
      </c>
      <c r="H382" s="31" t="s">
        <v>315</v>
      </c>
      <c r="I382" s="30" t="s">
        <v>160</v>
      </c>
      <c r="J382" s="29">
        <v>40000</v>
      </c>
      <c r="K382" s="29">
        <f>K383</f>
        <v>40000</v>
      </c>
      <c r="L382" s="59">
        <f t="shared" si="5"/>
        <v>100</v>
      </c>
      <c r="M382" s="28"/>
      <c r="N382" s="20"/>
      <c r="O382" s="2"/>
    </row>
    <row r="383" spans="1:15" ht="31.5" x14ac:dyDescent="0.25">
      <c r="A383" s="19"/>
      <c r="B383" s="27" t="s">
        <v>314</v>
      </c>
      <c r="C383" s="23" t="s">
        <v>165</v>
      </c>
      <c r="D383" s="23" t="s">
        <v>301</v>
      </c>
      <c r="E383" s="23" t="s">
        <v>313</v>
      </c>
      <c r="F383" s="26">
        <v>200</v>
      </c>
      <c r="G383" s="25" t="s">
        <v>167</v>
      </c>
      <c r="H383" s="24"/>
      <c r="I383" s="23">
        <v>200</v>
      </c>
      <c r="J383" s="22">
        <v>40000</v>
      </c>
      <c r="K383" s="22">
        <v>40000</v>
      </c>
      <c r="L383" s="59">
        <f t="shared" si="5"/>
        <v>100</v>
      </c>
      <c r="M383" s="21">
        <v>10430</v>
      </c>
      <c r="N383" s="20"/>
      <c r="O383" s="2"/>
    </row>
    <row r="384" spans="1:15" ht="31.5" x14ac:dyDescent="0.25">
      <c r="A384" s="19"/>
      <c r="B384" s="33" t="s">
        <v>310</v>
      </c>
      <c r="C384" s="50"/>
      <c r="D384" s="50"/>
      <c r="E384" s="50"/>
      <c r="F384" s="51"/>
      <c r="G384" s="32" t="s">
        <v>312</v>
      </c>
      <c r="H384" s="31" t="s">
        <v>311</v>
      </c>
      <c r="I384" s="30" t="s">
        <v>160</v>
      </c>
      <c r="J384" s="29">
        <v>192745</v>
      </c>
      <c r="K384" s="29">
        <f>K385</f>
        <v>192744.5</v>
      </c>
      <c r="L384" s="59">
        <f t="shared" si="5"/>
        <v>99.999740589898565</v>
      </c>
      <c r="M384" s="28"/>
      <c r="N384" s="20"/>
      <c r="O384" s="2"/>
    </row>
    <row r="385" spans="1:15" ht="47.25" x14ac:dyDescent="0.25">
      <c r="A385" s="19"/>
      <c r="B385" s="27" t="s">
        <v>310</v>
      </c>
      <c r="C385" s="23" t="s">
        <v>165</v>
      </c>
      <c r="D385" s="23" t="s">
        <v>301</v>
      </c>
      <c r="E385" s="23" t="s">
        <v>309</v>
      </c>
      <c r="F385" s="26">
        <v>600</v>
      </c>
      <c r="G385" s="25" t="s">
        <v>201</v>
      </c>
      <c r="H385" s="24"/>
      <c r="I385" s="23">
        <v>600</v>
      </c>
      <c r="J385" s="22">
        <v>192745</v>
      </c>
      <c r="K385" s="22">
        <v>192744.5</v>
      </c>
      <c r="L385" s="59">
        <f t="shared" si="5"/>
        <v>99.999740589898565</v>
      </c>
      <c r="M385" s="21">
        <v>10434</v>
      </c>
      <c r="N385" s="20"/>
      <c r="O385" s="2"/>
    </row>
    <row r="386" spans="1:15" ht="63" x14ac:dyDescent="0.25">
      <c r="A386" s="19"/>
      <c r="B386" s="33" t="s">
        <v>306</v>
      </c>
      <c r="C386" s="50"/>
      <c r="D386" s="50"/>
      <c r="E386" s="50"/>
      <c r="F386" s="51"/>
      <c r="G386" s="32" t="s">
        <v>308</v>
      </c>
      <c r="H386" s="31" t="s">
        <v>307</v>
      </c>
      <c r="I386" s="30" t="s">
        <v>160</v>
      </c>
      <c r="J386" s="29">
        <v>2400000</v>
      </c>
      <c r="K386" s="29">
        <f>K387</f>
        <v>2297749.4900000002</v>
      </c>
      <c r="L386" s="59">
        <f t="shared" si="5"/>
        <v>95.73956208333334</v>
      </c>
      <c r="M386" s="28"/>
      <c r="N386" s="20"/>
      <c r="O386" s="2"/>
    </row>
    <row r="387" spans="1:15" ht="47.25" x14ac:dyDescent="0.25">
      <c r="A387" s="19"/>
      <c r="B387" s="27" t="s">
        <v>306</v>
      </c>
      <c r="C387" s="23" t="s">
        <v>165</v>
      </c>
      <c r="D387" s="23" t="s">
        <v>301</v>
      </c>
      <c r="E387" s="23" t="s">
        <v>305</v>
      </c>
      <c r="F387" s="26">
        <v>600</v>
      </c>
      <c r="G387" s="25" t="s">
        <v>201</v>
      </c>
      <c r="H387" s="24"/>
      <c r="I387" s="23">
        <v>600</v>
      </c>
      <c r="J387" s="22">
        <v>2400000</v>
      </c>
      <c r="K387" s="22">
        <v>2297749.4900000002</v>
      </c>
      <c r="L387" s="59">
        <f t="shared" si="5"/>
        <v>95.73956208333334</v>
      </c>
      <c r="M387" s="21">
        <v>10363</v>
      </c>
      <c r="N387" s="20"/>
      <c r="O387" s="2"/>
    </row>
    <row r="388" spans="1:15" ht="31.5" x14ac:dyDescent="0.25">
      <c r="A388" s="19"/>
      <c r="B388" s="33" t="s">
        <v>302</v>
      </c>
      <c r="C388" s="50"/>
      <c r="D388" s="50"/>
      <c r="E388" s="50"/>
      <c r="F388" s="51"/>
      <c r="G388" s="32" t="s">
        <v>304</v>
      </c>
      <c r="H388" s="31" t="s">
        <v>303</v>
      </c>
      <c r="I388" s="30" t="s">
        <v>160</v>
      </c>
      <c r="J388" s="29">
        <v>5000000</v>
      </c>
      <c r="K388" s="29">
        <f>K389</f>
        <v>5000000</v>
      </c>
      <c r="L388" s="59">
        <f t="shared" si="5"/>
        <v>100</v>
      </c>
      <c r="M388" s="28"/>
      <c r="N388" s="20"/>
      <c r="O388" s="2"/>
    </row>
    <row r="389" spans="1:15" ht="31.5" x14ac:dyDescent="0.25">
      <c r="A389" s="19"/>
      <c r="B389" s="27" t="s">
        <v>302</v>
      </c>
      <c r="C389" s="23" t="s">
        <v>165</v>
      </c>
      <c r="D389" s="23" t="s">
        <v>301</v>
      </c>
      <c r="E389" s="23" t="s">
        <v>300</v>
      </c>
      <c r="F389" s="26">
        <v>200</v>
      </c>
      <c r="G389" s="25" t="s">
        <v>167</v>
      </c>
      <c r="H389" s="24"/>
      <c r="I389" s="23">
        <v>200</v>
      </c>
      <c r="J389" s="22">
        <v>5000000</v>
      </c>
      <c r="K389" s="22">
        <v>5000000</v>
      </c>
      <c r="L389" s="59">
        <f t="shared" si="5"/>
        <v>100</v>
      </c>
      <c r="M389" s="21">
        <v>10502</v>
      </c>
      <c r="N389" s="20"/>
      <c r="O389" s="2"/>
    </row>
    <row r="390" spans="1:15" ht="47.25" x14ac:dyDescent="0.25">
      <c r="A390" s="19"/>
      <c r="B390" s="33" t="s">
        <v>291</v>
      </c>
      <c r="C390" s="50"/>
      <c r="D390" s="50"/>
      <c r="E390" s="50"/>
      <c r="F390" s="51"/>
      <c r="G390" s="32" t="s">
        <v>299</v>
      </c>
      <c r="H390" s="31" t="s">
        <v>298</v>
      </c>
      <c r="I390" s="30" t="s">
        <v>160</v>
      </c>
      <c r="J390" s="29">
        <v>42475705.210000001</v>
      </c>
      <c r="K390" s="29">
        <f>K391+K393</f>
        <v>42443550.799999997</v>
      </c>
      <c r="L390" s="59">
        <f t="shared" si="5"/>
        <v>99.924299290992266</v>
      </c>
      <c r="M390" s="28"/>
      <c r="N390" s="20"/>
      <c r="O390" s="2"/>
    </row>
    <row r="391" spans="1:15" ht="31.5" x14ac:dyDescent="0.25">
      <c r="A391" s="19"/>
      <c r="B391" s="33" t="s">
        <v>295</v>
      </c>
      <c r="C391" s="50"/>
      <c r="D391" s="50"/>
      <c r="E391" s="50"/>
      <c r="F391" s="51"/>
      <c r="G391" s="32" t="s">
        <v>297</v>
      </c>
      <c r="H391" s="31" t="s">
        <v>296</v>
      </c>
      <c r="I391" s="30" t="s">
        <v>160</v>
      </c>
      <c r="J391" s="29">
        <v>1003400</v>
      </c>
      <c r="K391" s="29">
        <f>K392</f>
        <v>1003400</v>
      </c>
      <c r="L391" s="59">
        <f t="shared" si="5"/>
        <v>100</v>
      </c>
      <c r="M391" s="28"/>
      <c r="N391" s="20"/>
      <c r="O391" s="2"/>
    </row>
    <row r="392" spans="1:15" ht="31.5" x14ac:dyDescent="0.25">
      <c r="A392" s="19"/>
      <c r="B392" s="27" t="s">
        <v>295</v>
      </c>
      <c r="C392" s="23" t="s">
        <v>165</v>
      </c>
      <c r="D392" s="23" t="s">
        <v>290</v>
      </c>
      <c r="E392" s="23" t="s">
        <v>294</v>
      </c>
      <c r="F392" s="26">
        <v>200</v>
      </c>
      <c r="G392" s="25" t="s">
        <v>167</v>
      </c>
      <c r="H392" s="24"/>
      <c r="I392" s="23">
        <v>200</v>
      </c>
      <c r="J392" s="22">
        <v>1003400</v>
      </c>
      <c r="K392" s="22">
        <v>1003400</v>
      </c>
      <c r="L392" s="59">
        <f t="shared" si="5"/>
        <v>100</v>
      </c>
      <c r="M392" s="21">
        <v>10100</v>
      </c>
      <c r="N392" s="20"/>
      <c r="O392" s="2"/>
    </row>
    <row r="393" spans="1:15" ht="31.5" x14ac:dyDescent="0.25">
      <c r="A393" s="19"/>
      <c r="B393" s="33" t="s">
        <v>291</v>
      </c>
      <c r="C393" s="50"/>
      <c r="D393" s="50"/>
      <c r="E393" s="50"/>
      <c r="F393" s="51"/>
      <c r="G393" s="32" t="s">
        <v>293</v>
      </c>
      <c r="H393" s="31" t="s">
        <v>292</v>
      </c>
      <c r="I393" s="30" t="s">
        <v>160</v>
      </c>
      <c r="J393" s="29">
        <v>41472305.210000001</v>
      </c>
      <c r="K393" s="29">
        <f>K394+K395+K396</f>
        <v>41440150.799999997</v>
      </c>
      <c r="L393" s="59">
        <f t="shared" si="5"/>
        <v>99.92246775327007</v>
      </c>
      <c r="M393" s="28"/>
      <c r="N393" s="20"/>
      <c r="O393" s="2"/>
    </row>
    <row r="394" spans="1:15" ht="78.75" x14ac:dyDescent="0.25">
      <c r="A394" s="19"/>
      <c r="B394" s="27" t="s">
        <v>291</v>
      </c>
      <c r="C394" s="23" t="s">
        <v>165</v>
      </c>
      <c r="D394" s="23" t="s">
        <v>290</v>
      </c>
      <c r="E394" s="23" t="s">
        <v>289</v>
      </c>
      <c r="F394" s="26">
        <v>100</v>
      </c>
      <c r="G394" s="25" t="s">
        <v>175</v>
      </c>
      <c r="H394" s="24"/>
      <c r="I394" s="23">
        <v>100</v>
      </c>
      <c r="J394" s="22">
        <v>23254334.280000001</v>
      </c>
      <c r="K394" s="22">
        <v>23254334.280000001</v>
      </c>
      <c r="L394" s="59">
        <f t="shared" si="5"/>
        <v>100</v>
      </c>
      <c r="M394" s="21">
        <v>10100</v>
      </c>
      <c r="N394" s="20"/>
      <c r="O394" s="2"/>
    </row>
    <row r="395" spans="1:15" ht="31.5" x14ac:dyDescent="0.25">
      <c r="A395" s="19"/>
      <c r="B395" s="27" t="s">
        <v>291</v>
      </c>
      <c r="C395" s="23" t="s">
        <v>165</v>
      </c>
      <c r="D395" s="23" t="s">
        <v>290</v>
      </c>
      <c r="E395" s="23" t="s">
        <v>289</v>
      </c>
      <c r="F395" s="26">
        <v>200</v>
      </c>
      <c r="G395" s="25" t="s">
        <v>167</v>
      </c>
      <c r="H395" s="24"/>
      <c r="I395" s="23">
        <v>200</v>
      </c>
      <c r="J395" s="22">
        <v>17762387.809999999</v>
      </c>
      <c r="K395" s="22">
        <v>17730233.399999999</v>
      </c>
      <c r="L395" s="59">
        <f t="shared" si="5"/>
        <v>99.818974732767089</v>
      </c>
      <c r="M395" s="21">
        <v>10100</v>
      </c>
      <c r="N395" s="20"/>
      <c r="O395" s="2"/>
    </row>
    <row r="396" spans="1:15" ht="31.5" x14ac:dyDescent="0.25">
      <c r="A396" s="19"/>
      <c r="B396" s="27" t="s">
        <v>291</v>
      </c>
      <c r="C396" s="23" t="s">
        <v>165</v>
      </c>
      <c r="D396" s="23" t="s">
        <v>290</v>
      </c>
      <c r="E396" s="23" t="s">
        <v>289</v>
      </c>
      <c r="F396" s="26">
        <v>800</v>
      </c>
      <c r="G396" s="25" t="s">
        <v>162</v>
      </c>
      <c r="H396" s="24"/>
      <c r="I396" s="23">
        <v>800</v>
      </c>
      <c r="J396" s="22">
        <v>455583.12</v>
      </c>
      <c r="K396" s="22">
        <v>455583.12</v>
      </c>
      <c r="L396" s="59">
        <f t="shared" ref="L396:L459" si="6">K396/J396*100</f>
        <v>100</v>
      </c>
      <c r="M396" s="21">
        <v>10100</v>
      </c>
      <c r="N396" s="20"/>
      <c r="O396" s="2"/>
    </row>
    <row r="397" spans="1:15" ht="47.25" x14ac:dyDescent="0.25">
      <c r="A397" s="19"/>
      <c r="B397" s="33" t="s">
        <v>253</v>
      </c>
      <c r="C397" s="50"/>
      <c r="D397" s="50"/>
      <c r="E397" s="50"/>
      <c r="F397" s="51"/>
      <c r="G397" s="32" t="s">
        <v>288</v>
      </c>
      <c r="H397" s="31" t="s">
        <v>287</v>
      </c>
      <c r="I397" s="30" t="s">
        <v>160</v>
      </c>
      <c r="J397" s="29">
        <v>59404374.93</v>
      </c>
      <c r="K397" s="29">
        <f>K398+K402+K404+K406+K408+K410+K412+K414+K416</f>
        <v>37777129.009999998</v>
      </c>
      <c r="L397" s="59">
        <f t="shared" si="6"/>
        <v>63.593176520273495</v>
      </c>
      <c r="M397" s="28"/>
      <c r="N397" s="20"/>
      <c r="O397" s="2"/>
    </row>
    <row r="398" spans="1:15" ht="31.5" x14ac:dyDescent="0.25">
      <c r="A398" s="19"/>
      <c r="B398" s="33" t="s">
        <v>284</v>
      </c>
      <c r="C398" s="50"/>
      <c r="D398" s="50"/>
      <c r="E398" s="50"/>
      <c r="F398" s="51"/>
      <c r="G398" s="32" t="s">
        <v>286</v>
      </c>
      <c r="H398" s="31" t="s">
        <v>285</v>
      </c>
      <c r="I398" s="30" t="s">
        <v>160</v>
      </c>
      <c r="J398" s="29">
        <v>13205214.189999999</v>
      </c>
      <c r="K398" s="29">
        <f>K399+K400+K401</f>
        <v>12393227.030000001</v>
      </c>
      <c r="L398" s="59">
        <f t="shared" si="6"/>
        <v>93.851011060351482</v>
      </c>
      <c r="M398" s="28"/>
      <c r="N398" s="20"/>
      <c r="O398" s="2"/>
    </row>
    <row r="399" spans="1:15" ht="78.75" x14ac:dyDescent="0.25">
      <c r="A399" s="19"/>
      <c r="B399" s="27" t="s">
        <v>284</v>
      </c>
      <c r="C399" s="23" t="s">
        <v>165</v>
      </c>
      <c r="D399" s="23" t="s">
        <v>252</v>
      </c>
      <c r="E399" s="23" t="s">
        <v>283</v>
      </c>
      <c r="F399" s="26">
        <v>100</v>
      </c>
      <c r="G399" s="25" t="s">
        <v>175</v>
      </c>
      <c r="H399" s="24"/>
      <c r="I399" s="23">
        <v>100</v>
      </c>
      <c r="J399" s="22">
        <v>11318584.220000001</v>
      </c>
      <c r="K399" s="22">
        <v>11137796.9</v>
      </c>
      <c r="L399" s="59">
        <f t="shared" si="6"/>
        <v>98.402739101587031</v>
      </c>
      <c r="M399" s="21">
        <v>10100</v>
      </c>
      <c r="N399" s="20"/>
      <c r="O399" s="2"/>
    </row>
    <row r="400" spans="1:15" ht="31.5" x14ac:dyDescent="0.25">
      <c r="A400" s="19"/>
      <c r="B400" s="27" t="s">
        <v>284</v>
      </c>
      <c r="C400" s="23" t="s">
        <v>165</v>
      </c>
      <c r="D400" s="23" t="s">
        <v>252</v>
      </c>
      <c r="E400" s="23" t="s">
        <v>283</v>
      </c>
      <c r="F400" s="26">
        <v>200</v>
      </c>
      <c r="G400" s="25" t="s">
        <v>167</v>
      </c>
      <c r="H400" s="24"/>
      <c r="I400" s="23">
        <v>200</v>
      </c>
      <c r="J400" s="22">
        <v>1851373.65</v>
      </c>
      <c r="K400" s="22">
        <v>1249438.83</v>
      </c>
      <c r="L400" s="59">
        <f t="shared" si="6"/>
        <v>67.487123952531149</v>
      </c>
      <c r="M400" s="21">
        <v>10100</v>
      </c>
      <c r="N400" s="20"/>
      <c r="O400" s="2"/>
    </row>
    <row r="401" spans="1:15" ht="31.5" x14ac:dyDescent="0.25">
      <c r="A401" s="19"/>
      <c r="B401" s="27" t="s">
        <v>284</v>
      </c>
      <c r="C401" s="23" t="s">
        <v>165</v>
      </c>
      <c r="D401" s="23" t="s">
        <v>252</v>
      </c>
      <c r="E401" s="23" t="s">
        <v>283</v>
      </c>
      <c r="F401" s="26">
        <v>800</v>
      </c>
      <c r="G401" s="25" t="s">
        <v>162</v>
      </c>
      <c r="H401" s="24"/>
      <c r="I401" s="23">
        <v>800</v>
      </c>
      <c r="J401" s="22">
        <v>35256.32</v>
      </c>
      <c r="K401" s="22">
        <v>5991.3</v>
      </c>
      <c r="L401" s="59">
        <f t="shared" si="6"/>
        <v>16.993548958030789</v>
      </c>
      <c r="M401" s="21">
        <v>10100</v>
      </c>
      <c r="N401" s="20"/>
      <c r="O401" s="2"/>
    </row>
    <row r="402" spans="1:15" ht="31.5" x14ac:dyDescent="0.25">
      <c r="A402" s="19"/>
      <c r="B402" s="33" t="s">
        <v>280</v>
      </c>
      <c r="C402" s="50"/>
      <c r="D402" s="50"/>
      <c r="E402" s="50"/>
      <c r="F402" s="51"/>
      <c r="G402" s="32" t="s">
        <v>282</v>
      </c>
      <c r="H402" s="31" t="s">
        <v>281</v>
      </c>
      <c r="I402" s="30" t="s">
        <v>160</v>
      </c>
      <c r="J402" s="29">
        <v>1367692</v>
      </c>
      <c r="K402" s="29">
        <f>K403</f>
        <v>1252202.95</v>
      </c>
      <c r="L402" s="59">
        <f t="shared" si="6"/>
        <v>91.555916829227641</v>
      </c>
      <c r="M402" s="28"/>
      <c r="N402" s="20"/>
      <c r="O402" s="2"/>
    </row>
    <row r="403" spans="1:15" ht="31.5" x14ac:dyDescent="0.25">
      <c r="A403" s="19"/>
      <c r="B403" s="27" t="s">
        <v>280</v>
      </c>
      <c r="C403" s="23" t="s">
        <v>165</v>
      </c>
      <c r="D403" s="23" t="s">
        <v>252</v>
      </c>
      <c r="E403" s="23" t="s">
        <v>279</v>
      </c>
      <c r="F403" s="26">
        <v>800</v>
      </c>
      <c r="G403" s="25" t="s">
        <v>162</v>
      </c>
      <c r="H403" s="24"/>
      <c r="I403" s="23">
        <v>800</v>
      </c>
      <c r="J403" s="22">
        <v>1367692</v>
      </c>
      <c r="K403" s="22">
        <v>1252202.95</v>
      </c>
      <c r="L403" s="59">
        <f t="shared" si="6"/>
        <v>91.555916829227641</v>
      </c>
      <c r="M403" s="21">
        <v>10100</v>
      </c>
      <c r="N403" s="20"/>
      <c r="O403" s="2"/>
    </row>
    <row r="404" spans="1:15" ht="47.25" x14ac:dyDescent="0.25">
      <c r="A404" s="19"/>
      <c r="B404" s="33" t="s">
        <v>276</v>
      </c>
      <c r="C404" s="50"/>
      <c r="D404" s="50"/>
      <c r="E404" s="50"/>
      <c r="F404" s="51"/>
      <c r="G404" s="32" t="s">
        <v>278</v>
      </c>
      <c r="H404" s="31" t="s">
        <v>277</v>
      </c>
      <c r="I404" s="30" t="s">
        <v>160</v>
      </c>
      <c r="J404" s="29">
        <v>3579061.71</v>
      </c>
      <c r="K404" s="29">
        <f>K405</f>
        <v>531088.32999999996</v>
      </c>
      <c r="L404" s="59">
        <f t="shared" si="6"/>
        <v>14.838758675664184</v>
      </c>
      <c r="M404" s="28"/>
      <c r="N404" s="20"/>
      <c r="O404" s="2"/>
    </row>
    <row r="405" spans="1:15" ht="31.5" x14ac:dyDescent="0.25">
      <c r="A405" s="19"/>
      <c r="B405" s="27" t="s">
        <v>276</v>
      </c>
      <c r="C405" s="23" t="s">
        <v>165</v>
      </c>
      <c r="D405" s="23" t="s">
        <v>252</v>
      </c>
      <c r="E405" s="23" t="s">
        <v>275</v>
      </c>
      <c r="F405" s="26">
        <v>200</v>
      </c>
      <c r="G405" s="25" t="s">
        <v>167</v>
      </c>
      <c r="H405" s="24"/>
      <c r="I405" s="23">
        <v>200</v>
      </c>
      <c r="J405" s="22">
        <v>3579061.71</v>
      </c>
      <c r="K405" s="22">
        <v>531088.32999999996</v>
      </c>
      <c r="L405" s="59">
        <f t="shared" si="6"/>
        <v>14.838758675664184</v>
      </c>
      <c r="M405" s="21">
        <v>10100</v>
      </c>
      <c r="N405" s="20"/>
      <c r="O405" s="2"/>
    </row>
    <row r="406" spans="1:15" ht="63" x14ac:dyDescent="0.25">
      <c r="A406" s="19"/>
      <c r="B406" s="33" t="s">
        <v>272</v>
      </c>
      <c r="C406" s="50"/>
      <c r="D406" s="50"/>
      <c r="E406" s="50"/>
      <c r="F406" s="51"/>
      <c r="G406" s="32" t="s">
        <v>274</v>
      </c>
      <c r="H406" s="31" t="s">
        <v>273</v>
      </c>
      <c r="I406" s="30" t="s">
        <v>160</v>
      </c>
      <c r="J406" s="29">
        <v>24163757.370000001</v>
      </c>
      <c r="K406" s="29">
        <f>K407</f>
        <v>13210737.800000001</v>
      </c>
      <c r="L406" s="59">
        <f t="shared" si="6"/>
        <v>54.671703567101325</v>
      </c>
      <c r="M406" s="28"/>
      <c r="N406" s="20"/>
      <c r="O406" s="2"/>
    </row>
    <row r="407" spans="1:15" ht="31.5" x14ac:dyDescent="0.25">
      <c r="A407" s="19"/>
      <c r="B407" s="27" t="s">
        <v>272</v>
      </c>
      <c r="C407" s="23" t="s">
        <v>165</v>
      </c>
      <c r="D407" s="23" t="s">
        <v>252</v>
      </c>
      <c r="E407" s="23" t="s">
        <v>271</v>
      </c>
      <c r="F407" s="26">
        <v>200</v>
      </c>
      <c r="G407" s="25" t="s">
        <v>167</v>
      </c>
      <c r="H407" s="24"/>
      <c r="I407" s="23">
        <v>200</v>
      </c>
      <c r="J407" s="22">
        <v>24163757.370000001</v>
      </c>
      <c r="K407" s="22">
        <v>13210737.800000001</v>
      </c>
      <c r="L407" s="59">
        <f t="shared" si="6"/>
        <v>54.671703567101325</v>
      </c>
      <c r="M407" s="21">
        <v>10100</v>
      </c>
      <c r="N407" s="20"/>
      <c r="O407" s="2"/>
    </row>
    <row r="408" spans="1:15" ht="63" x14ac:dyDescent="0.25">
      <c r="A408" s="19"/>
      <c r="B408" s="33" t="s">
        <v>268</v>
      </c>
      <c r="C408" s="50"/>
      <c r="D408" s="50"/>
      <c r="E408" s="50"/>
      <c r="F408" s="51"/>
      <c r="G408" s="32" t="s">
        <v>270</v>
      </c>
      <c r="H408" s="31" t="s">
        <v>269</v>
      </c>
      <c r="I408" s="30" t="s">
        <v>160</v>
      </c>
      <c r="J408" s="29">
        <v>418568.4</v>
      </c>
      <c r="K408" s="29">
        <f>K409</f>
        <v>418568.4</v>
      </c>
      <c r="L408" s="59">
        <f t="shared" si="6"/>
        <v>100</v>
      </c>
      <c r="M408" s="28"/>
      <c r="N408" s="20"/>
      <c r="O408" s="2"/>
    </row>
    <row r="409" spans="1:15" ht="31.5" x14ac:dyDescent="0.25">
      <c r="A409" s="19"/>
      <c r="B409" s="27" t="s">
        <v>268</v>
      </c>
      <c r="C409" s="23" t="s">
        <v>165</v>
      </c>
      <c r="D409" s="23" t="s">
        <v>252</v>
      </c>
      <c r="E409" s="23" t="s">
        <v>267</v>
      </c>
      <c r="F409" s="26">
        <v>200</v>
      </c>
      <c r="G409" s="25" t="s">
        <v>167</v>
      </c>
      <c r="H409" s="24"/>
      <c r="I409" s="23">
        <v>200</v>
      </c>
      <c r="J409" s="22">
        <v>418568.4</v>
      </c>
      <c r="K409" s="22">
        <v>418568.4</v>
      </c>
      <c r="L409" s="59">
        <f t="shared" si="6"/>
        <v>100</v>
      </c>
      <c r="M409" s="21">
        <v>10100</v>
      </c>
      <c r="N409" s="20"/>
      <c r="O409" s="2"/>
    </row>
    <row r="410" spans="1:15" ht="63" x14ac:dyDescent="0.25">
      <c r="A410" s="19"/>
      <c r="B410" s="33" t="s">
        <v>264</v>
      </c>
      <c r="C410" s="50"/>
      <c r="D410" s="50"/>
      <c r="E410" s="50"/>
      <c r="F410" s="51"/>
      <c r="G410" s="32" t="s">
        <v>266</v>
      </c>
      <c r="H410" s="31" t="s">
        <v>265</v>
      </c>
      <c r="I410" s="30" t="s">
        <v>160</v>
      </c>
      <c r="J410" s="29">
        <v>5226716.22</v>
      </c>
      <c r="K410" s="29">
        <f>K411</f>
        <v>310793.11</v>
      </c>
      <c r="L410" s="59">
        <f t="shared" si="6"/>
        <v>5.9462403719328005</v>
      </c>
      <c r="M410" s="28"/>
      <c r="N410" s="20"/>
      <c r="O410" s="2"/>
    </row>
    <row r="411" spans="1:15" ht="31.5" x14ac:dyDescent="0.25">
      <c r="A411" s="19"/>
      <c r="B411" s="27" t="s">
        <v>264</v>
      </c>
      <c r="C411" s="23" t="s">
        <v>165</v>
      </c>
      <c r="D411" s="23" t="s">
        <v>252</v>
      </c>
      <c r="E411" s="23" t="s">
        <v>263</v>
      </c>
      <c r="F411" s="26">
        <v>200</v>
      </c>
      <c r="G411" s="25" t="s">
        <v>167</v>
      </c>
      <c r="H411" s="24"/>
      <c r="I411" s="23">
        <v>200</v>
      </c>
      <c r="J411" s="22">
        <v>5226716.22</v>
      </c>
      <c r="K411" s="22">
        <v>310793.11</v>
      </c>
      <c r="L411" s="59">
        <f t="shared" si="6"/>
        <v>5.9462403719328005</v>
      </c>
      <c r="M411" s="21">
        <v>10100</v>
      </c>
      <c r="N411" s="20"/>
      <c r="O411" s="2"/>
    </row>
    <row r="412" spans="1:15" ht="31.5" x14ac:dyDescent="0.25">
      <c r="A412" s="19"/>
      <c r="B412" s="33" t="s">
        <v>260</v>
      </c>
      <c r="C412" s="50"/>
      <c r="D412" s="50"/>
      <c r="E412" s="50"/>
      <c r="F412" s="51"/>
      <c r="G412" s="32" t="s">
        <v>262</v>
      </c>
      <c r="H412" s="31" t="s">
        <v>261</v>
      </c>
      <c r="I412" s="30" t="s">
        <v>160</v>
      </c>
      <c r="J412" s="29">
        <v>3371443</v>
      </c>
      <c r="K412" s="29">
        <f>K413</f>
        <v>3036976.69</v>
      </c>
      <c r="L412" s="59">
        <f t="shared" si="6"/>
        <v>90.079431566839474</v>
      </c>
      <c r="M412" s="28"/>
      <c r="N412" s="20"/>
      <c r="O412" s="2"/>
    </row>
    <row r="413" spans="1:15" ht="31.5" x14ac:dyDescent="0.25">
      <c r="A413" s="19"/>
      <c r="B413" s="27" t="s">
        <v>260</v>
      </c>
      <c r="C413" s="23" t="s">
        <v>165</v>
      </c>
      <c r="D413" s="23" t="s">
        <v>252</v>
      </c>
      <c r="E413" s="23" t="s">
        <v>259</v>
      </c>
      <c r="F413" s="26">
        <v>200</v>
      </c>
      <c r="G413" s="25" t="s">
        <v>167</v>
      </c>
      <c r="H413" s="24"/>
      <c r="I413" s="23">
        <v>200</v>
      </c>
      <c r="J413" s="22">
        <v>3371443</v>
      </c>
      <c r="K413" s="22">
        <v>3036976.69</v>
      </c>
      <c r="L413" s="59">
        <f t="shared" si="6"/>
        <v>90.079431566839474</v>
      </c>
      <c r="M413" s="21">
        <v>10100</v>
      </c>
      <c r="N413" s="20"/>
      <c r="O413" s="2"/>
    </row>
    <row r="414" spans="1:15" ht="31.5" x14ac:dyDescent="0.25">
      <c r="A414" s="19"/>
      <c r="B414" s="33" t="s">
        <v>257</v>
      </c>
      <c r="C414" s="50"/>
      <c r="D414" s="50"/>
      <c r="E414" s="50"/>
      <c r="F414" s="51"/>
      <c r="G414" s="32" t="s">
        <v>211</v>
      </c>
      <c r="H414" s="31" t="s">
        <v>258</v>
      </c>
      <c r="I414" s="30" t="s">
        <v>160</v>
      </c>
      <c r="J414" s="29">
        <v>6591922.04</v>
      </c>
      <c r="K414" s="29">
        <f>K415</f>
        <v>5143534.7</v>
      </c>
      <c r="L414" s="59">
        <f t="shared" si="6"/>
        <v>78.027844819596808</v>
      </c>
      <c r="M414" s="28"/>
      <c r="N414" s="20"/>
      <c r="O414" s="2"/>
    </row>
    <row r="415" spans="1:15" ht="31.5" x14ac:dyDescent="0.25">
      <c r="A415" s="19"/>
      <c r="B415" s="27" t="s">
        <v>257</v>
      </c>
      <c r="C415" s="23" t="s">
        <v>165</v>
      </c>
      <c r="D415" s="23" t="s">
        <v>252</v>
      </c>
      <c r="E415" s="23" t="s">
        <v>256</v>
      </c>
      <c r="F415" s="26">
        <v>200</v>
      </c>
      <c r="G415" s="25" t="s">
        <v>167</v>
      </c>
      <c r="H415" s="24"/>
      <c r="I415" s="23">
        <v>200</v>
      </c>
      <c r="J415" s="22">
        <v>6591922.04</v>
      </c>
      <c r="K415" s="22">
        <v>5143534.7</v>
      </c>
      <c r="L415" s="59">
        <f t="shared" si="6"/>
        <v>78.027844819596808</v>
      </c>
      <c r="M415" s="21">
        <v>10100</v>
      </c>
      <c r="N415" s="20"/>
      <c r="O415" s="2"/>
    </row>
    <row r="416" spans="1:15" ht="94.5" x14ac:dyDescent="0.25">
      <c r="A416" s="19"/>
      <c r="B416" s="33" t="s">
        <v>253</v>
      </c>
      <c r="C416" s="50"/>
      <c r="D416" s="50"/>
      <c r="E416" s="50"/>
      <c r="F416" s="51"/>
      <c r="G416" s="32" t="s">
        <v>255</v>
      </c>
      <c r="H416" s="31" t="s">
        <v>254</v>
      </c>
      <c r="I416" s="30" t="s">
        <v>160</v>
      </c>
      <c r="J416" s="29">
        <v>1480000</v>
      </c>
      <c r="K416" s="29">
        <f>K417</f>
        <v>1480000</v>
      </c>
      <c r="L416" s="59">
        <f t="shared" si="6"/>
        <v>100</v>
      </c>
      <c r="M416" s="28"/>
      <c r="N416" s="20"/>
      <c r="O416" s="2"/>
    </row>
    <row r="417" spans="1:15" ht="31.5" x14ac:dyDescent="0.25">
      <c r="A417" s="19"/>
      <c r="B417" s="27" t="s">
        <v>253</v>
      </c>
      <c r="C417" s="23" t="s">
        <v>165</v>
      </c>
      <c r="D417" s="23" t="s">
        <v>252</v>
      </c>
      <c r="E417" s="23" t="s">
        <v>251</v>
      </c>
      <c r="F417" s="26">
        <v>300</v>
      </c>
      <c r="G417" s="25" t="s">
        <v>250</v>
      </c>
      <c r="H417" s="24"/>
      <c r="I417" s="23">
        <v>300</v>
      </c>
      <c r="J417" s="22">
        <v>1480000</v>
      </c>
      <c r="K417" s="22">
        <v>1480000</v>
      </c>
      <c r="L417" s="59">
        <f t="shared" si="6"/>
        <v>100</v>
      </c>
      <c r="M417" s="21">
        <v>10501</v>
      </c>
      <c r="N417" s="20"/>
      <c r="O417" s="2"/>
    </row>
    <row r="418" spans="1:15" ht="31.5" x14ac:dyDescent="0.25">
      <c r="A418" s="19"/>
      <c r="B418" s="33" t="s">
        <v>174</v>
      </c>
      <c r="C418" s="50"/>
      <c r="D418" s="50"/>
      <c r="E418" s="50"/>
      <c r="F418" s="51"/>
      <c r="G418" s="32" t="s">
        <v>249</v>
      </c>
      <c r="H418" s="31" t="s">
        <v>248</v>
      </c>
      <c r="I418" s="30" t="s">
        <v>160</v>
      </c>
      <c r="J418" s="29">
        <v>284235061.41000003</v>
      </c>
      <c r="K418" s="29">
        <f>K419+K421+K424+K426+K430+K432+K434+K438+K440+K442+K444+K446+K449+K451+K453+K455+K459+K462+K465</f>
        <v>259189216.64999998</v>
      </c>
      <c r="L418" s="59">
        <f t="shared" si="6"/>
        <v>91.188333826321227</v>
      </c>
      <c r="M418" s="28"/>
      <c r="N418" s="20"/>
      <c r="O418" s="2"/>
    </row>
    <row r="419" spans="1:15" ht="78.75" x14ac:dyDescent="0.25">
      <c r="A419" s="19"/>
      <c r="B419" s="33" t="s">
        <v>245</v>
      </c>
      <c r="C419" s="50"/>
      <c r="D419" s="50"/>
      <c r="E419" s="50"/>
      <c r="F419" s="51"/>
      <c r="G419" s="32" t="s">
        <v>247</v>
      </c>
      <c r="H419" s="31" t="s">
        <v>246</v>
      </c>
      <c r="I419" s="30" t="s">
        <v>160</v>
      </c>
      <c r="J419" s="29">
        <v>19088</v>
      </c>
      <c r="K419" s="29">
        <f>K420</f>
        <v>0</v>
      </c>
      <c r="L419" s="59">
        <f t="shared" si="6"/>
        <v>0</v>
      </c>
      <c r="M419" s="28"/>
      <c r="N419" s="20"/>
      <c r="O419" s="2"/>
    </row>
    <row r="420" spans="1:15" ht="31.5" x14ac:dyDescent="0.25">
      <c r="A420" s="19"/>
      <c r="B420" s="27" t="s">
        <v>245</v>
      </c>
      <c r="C420" s="23" t="s">
        <v>165</v>
      </c>
      <c r="D420" s="23" t="s">
        <v>173</v>
      </c>
      <c r="E420" s="23" t="s">
        <v>244</v>
      </c>
      <c r="F420" s="26">
        <v>200</v>
      </c>
      <c r="G420" s="25" t="s">
        <v>167</v>
      </c>
      <c r="H420" s="24"/>
      <c r="I420" s="23">
        <v>200</v>
      </c>
      <c r="J420" s="22">
        <v>19088</v>
      </c>
      <c r="K420" s="22">
        <v>0</v>
      </c>
      <c r="L420" s="60">
        <f t="shared" si="6"/>
        <v>0</v>
      </c>
      <c r="M420" s="21">
        <v>30211</v>
      </c>
      <c r="N420" s="20"/>
      <c r="O420" s="2"/>
    </row>
    <row r="421" spans="1:15" ht="63" x14ac:dyDescent="0.25">
      <c r="A421" s="19"/>
      <c r="B421" s="33" t="s">
        <v>241</v>
      </c>
      <c r="C421" s="50"/>
      <c r="D421" s="50"/>
      <c r="E421" s="50"/>
      <c r="F421" s="51"/>
      <c r="G421" s="32" t="s">
        <v>243</v>
      </c>
      <c r="H421" s="31" t="s">
        <v>242</v>
      </c>
      <c r="I421" s="30" t="s">
        <v>160</v>
      </c>
      <c r="J421" s="29">
        <v>9695583</v>
      </c>
      <c r="K421" s="29">
        <f>K422+K423</f>
        <v>7831645.4600000009</v>
      </c>
      <c r="L421" s="59">
        <f t="shared" si="6"/>
        <v>80.775394940149553</v>
      </c>
      <c r="M421" s="28"/>
      <c r="N421" s="20"/>
      <c r="O421" s="2"/>
    </row>
    <row r="422" spans="1:15" ht="78.75" x14ac:dyDescent="0.25">
      <c r="A422" s="19"/>
      <c r="B422" s="27" t="s">
        <v>241</v>
      </c>
      <c r="C422" s="23" t="s">
        <v>165</v>
      </c>
      <c r="D422" s="23" t="s">
        <v>173</v>
      </c>
      <c r="E422" s="23" t="s">
        <v>240</v>
      </c>
      <c r="F422" s="26">
        <v>100</v>
      </c>
      <c r="G422" s="25" t="s">
        <v>175</v>
      </c>
      <c r="H422" s="24"/>
      <c r="I422" s="23">
        <v>100</v>
      </c>
      <c r="J422" s="22">
        <v>8286267</v>
      </c>
      <c r="K422" s="22">
        <v>7522500.6900000004</v>
      </c>
      <c r="L422" s="59">
        <f t="shared" si="6"/>
        <v>90.782745595815356</v>
      </c>
      <c r="M422" s="21">
        <v>30205</v>
      </c>
      <c r="N422" s="20"/>
      <c r="O422" s="2"/>
    </row>
    <row r="423" spans="1:15" ht="31.5" x14ac:dyDescent="0.25">
      <c r="A423" s="19"/>
      <c r="B423" s="27" t="s">
        <v>241</v>
      </c>
      <c r="C423" s="23" t="s">
        <v>165</v>
      </c>
      <c r="D423" s="23" t="s">
        <v>173</v>
      </c>
      <c r="E423" s="23" t="s">
        <v>240</v>
      </c>
      <c r="F423" s="26">
        <v>200</v>
      </c>
      <c r="G423" s="25" t="s">
        <v>167</v>
      </c>
      <c r="H423" s="24"/>
      <c r="I423" s="23">
        <v>200</v>
      </c>
      <c r="J423" s="22">
        <v>1409316</v>
      </c>
      <c r="K423" s="22">
        <v>309144.77</v>
      </c>
      <c r="L423" s="59">
        <f t="shared" si="6"/>
        <v>21.935802190566207</v>
      </c>
      <c r="M423" s="21">
        <v>30205</v>
      </c>
      <c r="N423" s="20"/>
      <c r="O423" s="2"/>
    </row>
    <row r="424" spans="1:15" ht="31.5" x14ac:dyDescent="0.25">
      <c r="A424" s="19"/>
      <c r="B424" s="33" t="s">
        <v>237</v>
      </c>
      <c r="C424" s="50"/>
      <c r="D424" s="50"/>
      <c r="E424" s="50"/>
      <c r="F424" s="51"/>
      <c r="G424" s="32" t="s">
        <v>239</v>
      </c>
      <c r="H424" s="31" t="s">
        <v>238</v>
      </c>
      <c r="I424" s="30" t="s">
        <v>160</v>
      </c>
      <c r="J424" s="29">
        <v>2095500</v>
      </c>
      <c r="K424" s="29">
        <f>K425</f>
        <v>2095500</v>
      </c>
      <c r="L424" s="60">
        <f t="shared" si="6"/>
        <v>100</v>
      </c>
      <c r="M424" s="28"/>
      <c r="N424" s="20"/>
      <c r="O424" s="2"/>
    </row>
    <row r="425" spans="1:15" ht="78.75" x14ac:dyDescent="0.25">
      <c r="A425" s="19"/>
      <c r="B425" s="27" t="s">
        <v>237</v>
      </c>
      <c r="C425" s="23" t="s">
        <v>165</v>
      </c>
      <c r="D425" s="23" t="s">
        <v>173</v>
      </c>
      <c r="E425" s="23" t="s">
        <v>236</v>
      </c>
      <c r="F425" s="26">
        <v>100</v>
      </c>
      <c r="G425" s="25" t="s">
        <v>175</v>
      </c>
      <c r="H425" s="24"/>
      <c r="I425" s="23">
        <v>100</v>
      </c>
      <c r="J425" s="22">
        <v>2095500</v>
      </c>
      <c r="K425" s="22">
        <v>2095500</v>
      </c>
      <c r="L425" s="59">
        <f t="shared" si="6"/>
        <v>100</v>
      </c>
      <c r="M425" s="21">
        <v>10100</v>
      </c>
      <c r="N425" s="20"/>
      <c r="O425" s="2"/>
    </row>
    <row r="426" spans="1:15" ht="31.5" x14ac:dyDescent="0.25">
      <c r="A426" s="19"/>
      <c r="B426" s="33" t="s">
        <v>233</v>
      </c>
      <c r="C426" s="50"/>
      <c r="D426" s="50"/>
      <c r="E426" s="50"/>
      <c r="F426" s="51"/>
      <c r="G426" s="32" t="s">
        <v>235</v>
      </c>
      <c r="H426" s="31" t="s">
        <v>234</v>
      </c>
      <c r="I426" s="30" t="s">
        <v>160</v>
      </c>
      <c r="J426" s="29">
        <v>190417460.00999999</v>
      </c>
      <c r="K426" s="29">
        <f>K427+K428+K429</f>
        <v>186468157.98999998</v>
      </c>
      <c r="L426" s="59">
        <f t="shared" si="6"/>
        <v>97.925976945710431</v>
      </c>
      <c r="M426" s="28"/>
      <c r="N426" s="20"/>
      <c r="O426" s="2"/>
    </row>
    <row r="427" spans="1:15" ht="78.75" x14ac:dyDescent="0.25">
      <c r="A427" s="19"/>
      <c r="B427" s="27" t="s">
        <v>233</v>
      </c>
      <c r="C427" s="23" t="s">
        <v>165</v>
      </c>
      <c r="D427" s="23" t="s">
        <v>173</v>
      </c>
      <c r="E427" s="23" t="s">
        <v>232</v>
      </c>
      <c r="F427" s="26">
        <v>100</v>
      </c>
      <c r="G427" s="25" t="s">
        <v>175</v>
      </c>
      <c r="H427" s="24"/>
      <c r="I427" s="23">
        <v>100</v>
      </c>
      <c r="J427" s="22">
        <v>182056514.66</v>
      </c>
      <c r="K427" s="22">
        <v>178606859.69999999</v>
      </c>
      <c r="L427" s="59">
        <f t="shared" si="6"/>
        <v>98.105173568524904</v>
      </c>
      <c r="M427" s="21">
        <v>10100</v>
      </c>
      <c r="N427" s="20"/>
      <c r="O427" s="2"/>
    </row>
    <row r="428" spans="1:15" ht="31.5" x14ac:dyDescent="0.25">
      <c r="A428" s="19"/>
      <c r="B428" s="27" t="s">
        <v>233</v>
      </c>
      <c r="C428" s="23" t="s">
        <v>165</v>
      </c>
      <c r="D428" s="23" t="s">
        <v>173</v>
      </c>
      <c r="E428" s="23" t="s">
        <v>232</v>
      </c>
      <c r="F428" s="26">
        <v>200</v>
      </c>
      <c r="G428" s="25" t="s">
        <v>167</v>
      </c>
      <c r="H428" s="24"/>
      <c r="I428" s="23">
        <v>200</v>
      </c>
      <c r="J428" s="22">
        <v>8246349.9900000002</v>
      </c>
      <c r="K428" s="22">
        <v>7765557.54</v>
      </c>
      <c r="L428" s="59">
        <f t="shared" si="6"/>
        <v>94.169633224601952</v>
      </c>
      <c r="M428" s="21">
        <v>10100</v>
      </c>
      <c r="N428" s="20"/>
      <c r="O428" s="2"/>
    </row>
    <row r="429" spans="1:15" ht="31.5" x14ac:dyDescent="0.25">
      <c r="A429" s="19"/>
      <c r="B429" s="27" t="s">
        <v>233</v>
      </c>
      <c r="C429" s="23" t="s">
        <v>165</v>
      </c>
      <c r="D429" s="23" t="s">
        <v>173</v>
      </c>
      <c r="E429" s="23" t="s">
        <v>232</v>
      </c>
      <c r="F429" s="26">
        <v>800</v>
      </c>
      <c r="G429" s="25" t="s">
        <v>162</v>
      </c>
      <c r="H429" s="24"/>
      <c r="I429" s="23">
        <v>800</v>
      </c>
      <c r="J429" s="22">
        <v>114595.36</v>
      </c>
      <c r="K429" s="22">
        <v>95740.75</v>
      </c>
      <c r="L429" s="59">
        <f t="shared" si="6"/>
        <v>83.54679456480612</v>
      </c>
      <c r="M429" s="21">
        <v>10100</v>
      </c>
      <c r="N429" s="20"/>
      <c r="O429" s="2"/>
    </row>
    <row r="430" spans="1:15" ht="31.5" x14ac:dyDescent="0.25">
      <c r="A430" s="19"/>
      <c r="B430" s="33" t="s">
        <v>229</v>
      </c>
      <c r="C430" s="50"/>
      <c r="D430" s="50"/>
      <c r="E430" s="50"/>
      <c r="F430" s="51"/>
      <c r="G430" s="32" t="s">
        <v>231</v>
      </c>
      <c r="H430" s="31" t="s">
        <v>230</v>
      </c>
      <c r="I430" s="30" t="s">
        <v>160</v>
      </c>
      <c r="J430" s="29">
        <v>996700</v>
      </c>
      <c r="K430" s="29">
        <f>K431</f>
        <v>982479.45</v>
      </c>
      <c r="L430" s="59">
        <f t="shared" si="6"/>
        <v>98.573236681047447</v>
      </c>
      <c r="M430" s="28"/>
      <c r="N430" s="20"/>
      <c r="O430" s="2"/>
    </row>
    <row r="431" spans="1:15" ht="78.75" x14ac:dyDescent="0.25">
      <c r="A431" s="19"/>
      <c r="B431" s="27" t="s">
        <v>229</v>
      </c>
      <c r="C431" s="23" t="s">
        <v>165</v>
      </c>
      <c r="D431" s="23" t="s">
        <v>173</v>
      </c>
      <c r="E431" s="23" t="s">
        <v>228</v>
      </c>
      <c r="F431" s="26">
        <v>100</v>
      </c>
      <c r="G431" s="25" t="s">
        <v>175</v>
      </c>
      <c r="H431" s="24"/>
      <c r="I431" s="23">
        <v>100</v>
      </c>
      <c r="J431" s="22">
        <v>996700</v>
      </c>
      <c r="K431" s="22">
        <v>982479.45</v>
      </c>
      <c r="L431" s="59">
        <f t="shared" si="6"/>
        <v>98.573236681047447</v>
      </c>
      <c r="M431" s="21">
        <v>10100</v>
      </c>
      <c r="N431" s="20"/>
      <c r="O431" s="2"/>
    </row>
    <row r="432" spans="1:15" ht="31.5" x14ac:dyDescent="0.25">
      <c r="A432" s="19"/>
      <c r="B432" s="33" t="s">
        <v>225</v>
      </c>
      <c r="C432" s="50"/>
      <c r="D432" s="50"/>
      <c r="E432" s="50"/>
      <c r="F432" s="51"/>
      <c r="G432" s="32" t="s">
        <v>227</v>
      </c>
      <c r="H432" s="31" t="s">
        <v>226</v>
      </c>
      <c r="I432" s="30" t="s">
        <v>160</v>
      </c>
      <c r="J432" s="29">
        <v>1952900</v>
      </c>
      <c r="K432" s="29">
        <f>K433</f>
        <v>1952386.4</v>
      </c>
      <c r="L432" s="59">
        <f t="shared" si="6"/>
        <v>99.97370065031491</v>
      </c>
      <c r="M432" s="28"/>
      <c r="N432" s="20"/>
      <c r="O432" s="2"/>
    </row>
    <row r="433" spans="1:15" ht="78.75" x14ac:dyDescent="0.25">
      <c r="A433" s="19"/>
      <c r="B433" s="27" t="s">
        <v>225</v>
      </c>
      <c r="C433" s="23" t="s">
        <v>165</v>
      </c>
      <c r="D433" s="23" t="s">
        <v>173</v>
      </c>
      <c r="E433" s="23" t="s">
        <v>224</v>
      </c>
      <c r="F433" s="26">
        <v>100</v>
      </c>
      <c r="G433" s="25" t="s">
        <v>175</v>
      </c>
      <c r="H433" s="24"/>
      <c r="I433" s="23">
        <v>100</v>
      </c>
      <c r="J433" s="22">
        <v>1952900</v>
      </c>
      <c r="K433" s="22">
        <v>1952386.4</v>
      </c>
      <c r="L433" s="59">
        <f t="shared" si="6"/>
        <v>99.97370065031491</v>
      </c>
      <c r="M433" s="21">
        <v>10100</v>
      </c>
      <c r="N433" s="20"/>
      <c r="O433" s="2"/>
    </row>
    <row r="434" spans="1:15" ht="31.5" x14ac:dyDescent="0.25">
      <c r="A434" s="19"/>
      <c r="B434" s="33" t="s">
        <v>221</v>
      </c>
      <c r="C434" s="50"/>
      <c r="D434" s="50"/>
      <c r="E434" s="50"/>
      <c r="F434" s="51"/>
      <c r="G434" s="32" t="s">
        <v>223</v>
      </c>
      <c r="H434" s="31" t="s">
        <v>222</v>
      </c>
      <c r="I434" s="30" t="s">
        <v>160</v>
      </c>
      <c r="J434" s="29">
        <v>2646128</v>
      </c>
      <c r="K434" s="29">
        <f>K435+K436+K437</f>
        <v>2083695.54</v>
      </c>
      <c r="L434" s="59">
        <f t="shared" si="6"/>
        <v>78.745077335639095</v>
      </c>
      <c r="M434" s="28"/>
      <c r="N434" s="20"/>
      <c r="O434" s="2"/>
    </row>
    <row r="435" spans="1:15" ht="31.5" x14ac:dyDescent="0.25">
      <c r="A435" s="19"/>
      <c r="B435" s="27" t="s">
        <v>221</v>
      </c>
      <c r="C435" s="23" t="s">
        <v>165</v>
      </c>
      <c r="D435" s="23" t="s">
        <v>173</v>
      </c>
      <c r="E435" s="23" t="s">
        <v>220</v>
      </c>
      <c r="F435" s="26">
        <v>200</v>
      </c>
      <c r="G435" s="25" t="s">
        <v>167</v>
      </c>
      <c r="H435" s="24"/>
      <c r="I435" s="23">
        <v>200</v>
      </c>
      <c r="J435" s="22">
        <v>476716.74</v>
      </c>
      <c r="K435" s="22">
        <v>476716.74</v>
      </c>
      <c r="L435" s="59">
        <f t="shared" si="6"/>
        <v>100</v>
      </c>
      <c r="M435" s="21">
        <v>10100</v>
      </c>
      <c r="N435" s="20"/>
      <c r="O435" s="2"/>
    </row>
    <row r="436" spans="1:15" ht="47.25" x14ac:dyDescent="0.25">
      <c r="A436" s="19"/>
      <c r="B436" s="27" t="s">
        <v>221</v>
      </c>
      <c r="C436" s="23" t="s">
        <v>165</v>
      </c>
      <c r="D436" s="23" t="s">
        <v>173</v>
      </c>
      <c r="E436" s="23" t="s">
        <v>220</v>
      </c>
      <c r="F436" s="26">
        <v>600</v>
      </c>
      <c r="G436" s="25" t="s">
        <v>201</v>
      </c>
      <c r="H436" s="24"/>
      <c r="I436" s="23">
        <v>600</v>
      </c>
      <c r="J436" s="22">
        <v>1606978.8</v>
      </c>
      <c r="K436" s="22">
        <v>1606978.8</v>
      </c>
      <c r="L436" s="59">
        <f t="shared" si="6"/>
        <v>100</v>
      </c>
      <c r="M436" s="21">
        <v>10100</v>
      </c>
      <c r="N436" s="20"/>
      <c r="O436" s="2"/>
    </row>
    <row r="437" spans="1:15" ht="31.5" x14ac:dyDescent="0.25">
      <c r="A437" s="19"/>
      <c r="B437" s="27" t="s">
        <v>221</v>
      </c>
      <c r="C437" s="23" t="s">
        <v>165</v>
      </c>
      <c r="D437" s="23" t="s">
        <v>173</v>
      </c>
      <c r="E437" s="23" t="s">
        <v>220</v>
      </c>
      <c r="F437" s="26">
        <v>800</v>
      </c>
      <c r="G437" s="25" t="s">
        <v>162</v>
      </c>
      <c r="H437" s="24"/>
      <c r="I437" s="23">
        <v>800</v>
      </c>
      <c r="J437" s="22">
        <v>562432.46</v>
      </c>
      <c r="K437" s="22">
        <v>0</v>
      </c>
      <c r="L437" s="59">
        <f t="shared" si="6"/>
        <v>0</v>
      </c>
      <c r="M437" s="21">
        <v>10100</v>
      </c>
      <c r="N437" s="20"/>
      <c r="O437" s="2"/>
    </row>
    <row r="438" spans="1:15" ht="31.5" x14ac:dyDescent="0.25">
      <c r="A438" s="19"/>
      <c r="B438" s="33" t="s">
        <v>217</v>
      </c>
      <c r="C438" s="50"/>
      <c r="D438" s="50"/>
      <c r="E438" s="50"/>
      <c r="F438" s="51"/>
      <c r="G438" s="32" t="s">
        <v>219</v>
      </c>
      <c r="H438" s="31" t="s">
        <v>218</v>
      </c>
      <c r="I438" s="30" t="s">
        <v>160</v>
      </c>
      <c r="J438" s="29">
        <v>568700</v>
      </c>
      <c r="K438" s="29">
        <f>K439</f>
        <v>568700</v>
      </c>
      <c r="L438" s="59">
        <f t="shared" si="6"/>
        <v>100</v>
      </c>
      <c r="M438" s="28"/>
      <c r="N438" s="20"/>
      <c r="O438" s="2"/>
    </row>
    <row r="439" spans="1:15" ht="31.5" x14ac:dyDescent="0.25">
      <c r="A439" s="19"/>
      <c r="B439" s="27" t="s">
        <v>217</v>
      </c>
      <c r="C439" s="23" t="s">
        <v>165</v>
      </c>
      <c r="D439" s="23" t="s">
        <v>173</v>
      </c>
      <c r="E439" s="23" t="s">
        <v>216</v>
      </c>
      <c r="F439" s="26">
        <v>800</v>
      </c>
      <c r="G439" s="25" t="s">
        <v>162</v>
      </c>
      <c r="H439" s="24"/>
      <c r="I439" s="23">
        <v>800</v>
      </c>
      <c r="J439" s="22">
        <v>568700</v>
      </c>
      <c r="K439" s="22">
        <v>568700</v>
      </c>
      <c r="L439" s="59">
        <f t="shared" si="6"/>
        <v>100</v>
      </c>
      <c r="M439" s="21">
        <v>10100</v>
      </c>
      <c r="N439" s="20"/>
      <c r="O439" s="2"/>
    </row>
    <row r="440" spans="1:15" ht="31.5" x14ac:dyDescent="0.25">
      <c r="A440" s="19"/>
      <c r="B440" s="33" t="s">
        <v>213</v>
      </c>
      <c r="C440" s="50"/>
      <c r="D440" s="50"/>
      <c r="E440" s="50"/>
      <c r="F440" s="51"/>
      <c r="G440" s="32" t="s">
        <v>215</v>
      </c>
      <c r="H440" s="31" t="s">
        <v>214</v>
      </c>
      <c r="I440" s="30" t="s">
        <v>160</v>
      </c>
      <c r="J440" s="29">
        <v>1500000</v>
      </c>
      <c r="K440" s="29">
        <f>K441</f>
        <v>15632</v>
      </c>
      <c r="L440" s="59">
        <f t="shared" si="6"/>
        <v>1.0421333333333334</v>
      </c>
      <c r="M440" s="28"/>
      <c r="N440" s="20"/>
      <c r="O440" s="2"/>
    </row>
    <row r="441" spans="1:15" ht="47.25" x14ac:dyDescent="0.25">
      <c r="A441" s="19"/>
      <c r="B441" s="27" t="s">
        <v>213</v>
      </c>
      <c r="C441" s="23" t="s">
        <v>165</v>
      </c>
      <c r="D441" s="23" t="s">
        <v>173</v>
      </c>
      <c r="E441" s="23" t="s">
        <v>212</v>
      </c>
      <c r="F441" s="26">
        <v>400</v>
      </c>
      <c r="G441" s="25" t="s">
        <v>190</v>
      </c>
      <c r="H441" s="24"/>
      <c r="I441" s="23">
        <v>400</v>
      </c>
      <c r="J441" s="22">
        <v>1500000</v>
      </c>
      <c r="K441" s="22">
        <v>15632</v>
      </c>
      <c r="L441" s="59">
        <f t="shared" si="6"/>
        <v>1.0421333333333334</v>
      </c>
      <c r="M441" s="21">
        <v>10100</v>
      </c>
      <c r="N441" s="20"/>
      <c r="O441" s="2"/>
    </row>
    <row r="442" spans="1:15" ht="31.5" x14ac:dyDescent="0.25">
      <c r="A442" s="19"/>
      <c r="B442" s="33" t="s">
        <v>209</v>
      </c>
      <c r="C442" s="50"/>
      <c r="D442" s="50"/>
      <c r="E442" s="50"/>
      <c r="F442" s="51"/>
      <c r="G442" s="32" t="s">
        <v>211</v>
      </c>
      <c r="H442" s="31" t="s">
        <v>210</v>
      </c>
      <c r="I442" s="30" t="s">
        <v>160</v>
      </c>
      <c r="J442" s="29">
        <v>6342011</v>
      </c>
      <c r="K442" s="29">
        <f>K443</f>
        <v>6342011</v>
      </c>
      <c r="L442" s="59">
        <f t="shared" si="6"/>
        <v>100</v>
      </c>
      <c r="M442" s="28"/>
      <c r="N442" s="20"/>
      <c r="O442" s="2"/>
    </row>
    <row r="443" spans="1:15" ht="31.5" x14ac:dyDescent="0.25">
      <c r="A443" s="19"/>
      <c r="B443" s="27" t="s">
        <v>209</v>
      </c>
      <c r="C443" s="23" t="s">
        <v>165</v>
      </c>
      <c r="D443" s="23" t="s">
        <v>173</v>
      </c>
      <c r="E443" s="23" t="s">
        <v>208</v>
      </c>
      <c r="F443" s="26">
        <v>800</v>
      </c>
      <c r="G443" s="25" t="s">
        <v>162</v>
      </c>
      <c r="H443" s="24"/>
      <c r="I443" s="23">
        <v>800</v>
      </c>
      <c r="J443" s="22">
        <v>6342011</v>
      </c>
      <c r="K443" s="22">
        <v>6342011</v>
      </c>
      <c r="L443" s="59">
        <f t="shared" si="6"/>
        <v>100</v>
      </c>
      <c r="M443" s="21">
        <v>10100</v>
      </c>
      <c r="N443" s="20"/>
      <c r="O443" s="2"/>
    </row>
    <row r="444" spans="1:15" ht="31.5" x14ac:dyDescent="0.25">
      <c r="A444" s="19"/>
      <c r="B444" s="33" t="s">
        <v>205</v>
      </c>
      <c r="C444" s="50"/>
      <c r="D444" s="50"/>
      <c r="E444" s="50"/>
      <c r="F444" s="51"/>
      <c r="G444" s="32" t="s">
        <v>207</v>
      </c>
      <c r="H444" s="31" t="s">
        <v>206</v>
      </c>
      <c r="I444" s="30" t="s">
        <v>160</v>
      </c>
      <c r="J444" s="29">
        <v>3000000</v>
      </c>
      <c r="K444" s="29">
        <f>K445</f>
        <v>2999790</v>
      </c>
      <c r="L444" s="59">
        <f t="shared" si="6"/>
        <v>99.992999999999995</v>
      </c>
      <c r="M444" s="28"/>
      <c r="N444" s="20"/>
      <c r="O444" s="2"/>
    </row>
    <row r="445" spans="1:15" ht="47.25" x14ac:dyDescent="0.25">
      <c r="A445" s="19"/>
      <c r="B445" s="27" t="s">
        <v>205</v>
      </c>
      <c r="C445" s="23" t="s">
        <v>165</v>
      </c>
      <c r="D445" s="23" t="s">
        <v>173</v>
      </c>
      <c r="E445" s="23" t="s">
        <v>204</v>
      </c>
      <c r="F445" s="26">
        <v>600</v>
      </c>
      <c r="G445" s="25" t="s">
        <v>201</v>
      </c>
      <c r="H445" s="24"/>
      <c r="I445" s="23">
        <v>600</v>
      </c>
      <c r="J445" s="22">
        <v>3000000</v>
      </c>
      <c r="K445" s="22">
        <v>2999790</v>
      </c>
      <c r="L445" s="59">
        <f t="shared" si="6"/>
        <v>99.992999999999995</v>
      </c>
      <c r="M445" s="21">
        <v>10607</v>
      </c>
      <c r="N445" s="20"/>
      <c r="O445" s="2"/>
    </row>
    <row r="446" spans="1:15" ht="31.5" x14ac:dyDescent="0.25">
      <c r="A446" s="19"/>
      <c r="B446" s="33" t="s">
        <v>200</v>
      </c>
      <c r="C446" s="50"/>
      <c r="D446" s="50"/>
      <c r="E446" s="50"/>
      <c r="F446" s="51"/>
      <c r="G446" s="32" t="s">
        <v>203</v>
      </c>
      <c r="H446" s="31" t="s">
        <v>202</v>
      </c>
      <c r="I446" s="30" t="s">
        <v>160</v>
      </c>
      <c r="J446" s="29">
        <v>13709061.18</v>
      </c>
      <c r="K446" s="29">
        <f>K447+K448</f>
        <v>11657449.719999999</v>
      </c>
      <c r="L446" s="59">
        <f t="shared" si="6"/>
        <v>85.03463196303278</v>
      </c>
      <c r="M446" s="28"/>
      <c r="N446" s="20"/>
      <c r="O446" s="2"/>
    </row>
    <row r="447" spans="1:15" ht="47.25" x14ac:dyDescent="0.25">
      <c r="A447" s="19"/>
      <c r="B447" s="27" t="s">
        <v>200</v>
      </c>
      <c r="C447" s="23" t="s">
        <v>165</v>
      </c>
      <c r="D447" s="23" t="s">
        <v>173</v>
      </c>
      <c r="E447" s="23" t="s">
        <v>199</v>
      </c>
      <c r="F447" s="26">
        <v>600</v>
      </c>
      <c r="G447" s="25" t="s">
        <v>201</v>
      </c>
      <c r="H447" s="24"/>
      <c r="I447" s="23">
        <v>600</v>
      </c>
      <c r="J447" s="22">
        <v>2685977.76</v>
      </c>
      <c r="K447" s="22">
        <v>1413146.62</v>
      </c>
      <c r="L447" s="59">
        <f t="shared" si="6"/>
        <v>52.612000033834981</v>
      </c>
      <c r="M447" s="21">
        <v>10100</v>
      </c>
      <c r="N447" s="20"/>
      <c r="O447" s="2"/>
    </row>
    <row r="448" spans="1:15" ht="31.5" x14ac:dyDescent="0.25">
      <c r="A448" s="19"/>
      <c r="B448" s="27" t="s">
        <v>200</v>
      </c>
      <c r="C448" s="23" t="s">
        <v>165</v>
      </c>
      <c r="D448" s="23" t="s">
        <v>173</v>
      </c>
      <c r="E448" s="23" t="s">
        <v>199</v>
      </c>
      <c r="F448" s="26">
        <v>800</v>
      </c>
      <c r="G448" s="25" t="s">
        <v>162</v>
      </c>
      <c r="H448" s="24"/>
      <c r="I448" s="23">
        <v>800</v>
      </c>
      <c r="J448" s="22">
        <v>11023083.42</v>
      </c>
      <c r="K448" s="22">
        <v>10244303.1</v>
      </c>
      <c r="L448" s="59">
        <f t="shared" si="6"/>
        <v>92.935004750240751</v>
      </c>
      <c r="M448" s="21">
        <v>10100</v>
      </c>
      <c r="N448" s="20"/>
      <c r="O448" s="2"/>
    </row>
    <row r="449" spans="1:15" ht="31.5" x14ac:dyDescent="0.25">
      <c r="A449" s="19"/>
      <c r="B449" s="33" t="s">
        <v>196</v>
      </c>
      <c r="C449" s="50"/>
      <c r="D449" s="50"/>
      <c r="E449" s="50"/>
      <c r="F449" s="51"/>
      <c r="G449" s="32" t="s">
        <v>198</v>
      </c>
      <c r="H449" s="31" t="s">
        <v>197</v>
      </c>
      <c r="I449" s="30" t="s">
        <v>160</v>
      </c>
      <c r="J449" s="29">
        <v>130500</v>
      </c>
      <c r="K449" s="29">
        <f>K450</f>
        <v>130500</v>
      </c>
      <c r="L449" s="59">
        <f t="shared" si="6"/>
        <v>100</v>
      </c>
      <c r="M449" s="28"/>
      <c r="N449" s="20"/>
      <c r="O449" s="2"/>
    </row>
    <row r="450" spans="1:15" ht="31.5" x14ac:dyDescent="0.25">
      <c r="A450" s="19"/>
      <c r="B450" s="27" t="s">
        <v>196</v>
      </c>
      <c r="C450" s="23" t="s">
        <v>165</v>
      </c>
      <c r="D450" s="23" t="s">
        <v>173</v>
      </c>
      <c r="E450" s="23" t="s">
        <v>195</v>
      </c>
      <c r="F450" s="26">
        <v>200</v>
      </c>
      <c r="G450" s="25" t="s">
        <v>167</v>
      </c>
      <c r="H450" s="24"/>
      <c r="I450" s="23">
        <v>200</v>
      </c>
      <c r="J450" s="22">
        <v>130500</v>
      </c>
      <c r="K450" s="22">
        <v>130500</v>
      </c>
      <c r="L450" s="59">
        <f t="shared" si="6"/>
        <v>100</v>
      </c>
      <c r="M450" s="21">
        <v>10100</v>
      </c>
      <c r="N450" s="20"/>
      <c r="O450" s="2"/>
    </row>
    <row r="451" spans="1:15" ht="31.5" x14ac:dyDescent="0.25">
      <c r="A451" s="19"/>
      <c r="B451" s="33" t="s">
        <v>192</v>
      </c>
      <c r="C451" s="50"/>
      <c r="D451" s="50"/>
      <c r="E451" s="50"/>
      <c r="F451" s="51"/>
      <c r="G451" s="32" t="s">
        <v>194</v>
      </c>
      <c r="H451" s="31" t="s">
        <v>193</v>
      </c>
      <c r="I451" s="30" t="s">
        <v>160</v>
      </c>
      <c r="J451" s="29">
        <v>32105056.219999999</v>
      </c>
      <c r="K451" s="29">
        <f>K452</f>
        <v>16386774.16</v>
      </c>
      <c r="L451" s="59">
        <f t="shared" si="6"/>
        <v>51.041100964625564</v>
      </c>
      <c r="M451" s="28"/>
      <c r="N451" s="20"/>
      <c r="O451" s="2"/>
    </row>
    <row r="452" spans="1:15" ht="47.25" x14ac:dyDescent="0.25">
      <c r="A452" s="19"/>
      <c r="B452" s="27" t="s">
        <v>192</v>
      </c>
      <c r="C452" s="23" t="s">
        <v>165</v>
      </c>
      <c r="D452" s="23" t="s">
        <v>173</v>
      </c>
      <c r="E452" s="23" t="s">
        <v>191</v>
      </c>
      <c r="F452" s="26">
        <v>400</v>
      </c>
      <c r="G452" s="25" t="s">
        <v>190</v>
      </c>
      <c r="H452" s="24"/>
      <c r="I452" s="23">
        <v>400</v>
      </c>
      <c r="J452" s="22">
        <v>32105056.219999999</v>
      </c>
      <c r="K452" s="22">
        <v>16386774.16</v>
      </c>
      <c r="L452" s="59">
        <f t="shared" si="6"/>
        <v>51.041100964625564</v>
      </c>
      <c r="M452" s="21">
        <v>10100</v>
      </c>
      <c r="N452" s="20"/>
      <c r="O452" s="2"/>
    </row>
    <row r="453" spans="1:15" ht="31.5" x14ac:dyDescent="0.25">
      <c r="A453" s="19"/>
      <c r="B453" s="33" t="s">
        <v>187</v>
      </c>
      <c r="C453" s="50"/>
      <c r="D453" s="50"/>
      <c r="E453" s="50"/>
      <c r="F453" s="51"/>
      <c r="G453" s="32" t="s">
        <v>189</v>
      </c>
      <c r="H453" s="31" t="s">
        <v>188</v>
      </c>
      <c r="I453" s="30" t="s">
        <v>160</v>
      </c>
      <c r="J453" s="29">
        <v>1022600</v>
      </c>
      <c r="K453" s="29">
        <f>K454</f>
        <v>939610.18</v>
      </c>
      <c r="L453" s="59">
        <f t="shared" si="6"/>
        <v>91.884429884607869</v>
      </c>
      <c r="M453" s="28"/>
      <c r="N453" s="20"/>
      <c r="O453" s="2"/>
    </row>
    <row r="454" spans="1:15" ht="78.75" x14ac:dyDescent="0.25">
      <c r="A454" s="19"/>
      <c r="B454" s="27" t="s">
        <v>187</v>
      </c>
      <c r="C454" s="23" t="s">
        <v>165</v>
      </c>
      <c r="D454" s="23" t="s">
        <v>173</v>
      </c>
      <c r="E454" s="23" t="s">
        <v>186</v>
      </c>
      <c r="F454" s="26">
        <v>100</v>
      </c>
      <c r="G454" s="25" t="s">
        <v>175</v>
      </c>
      <c r="H454" s="24"/>
      <c r="I454" s="23">
        <v>100</v>
      </c>
      <c r="J454" s="22">
        <v>1022600</v>
      </c>
      <c r="K454" s="22">
        <v>939610.18</v>
      </c>
      <c r="L454" s="59">
        <f t="shared" si="6"/>
        <v>91.884429884607869</v>
      </c>
      <c r="M454" s="21">
        <v>10100</v>
      </c>
      <c r="N454" s="20"/>
      <c r="O454" s="2"/>
    </row>
    <row r="455" spans="1:15" ht="47.25" x14ac:dyDescent="0.25">
      <c r="A455" s="19"/>
      <c r="B455" s="33" t="s">
        <v>183</v>
      </c>
      <c r="C455" s="50"/>
      <c r="D455" s="50"/>
      <c r="E455" s="50"/>
      <c r="F455" s="51"/>
      <c r="G455" s="32" t="s">
        <v>185</v>
      </c>
      <c r="H455" s="31" t="s">
        <v>184</v>
      </c>
      <c r="I455" s="30" t="s">
        <v>160</v>
      </c>
      <c r="J455" s="29">
        <v>11078200</v>
      </c>
      <c r="K455" s="29">
        <f>K456+K457+K458</f>
        <v>11034907.970000001</v>
      </c>
      <c r="L455" s="59">
        <f t="shared" si="6"/>
        <v>99.609214222527129</v>
      </c>
      <c r="M455" s="28"/>
      <c r="N455" s="20"/>
      <c r="O455" s="2"/>
    </row>
    <row r="456" spans="1:15" ht="78.75" x14ac:dyDescent="0.25">
      <c r="A456" s="19"/>
      <c r="B456" s="27" t="s">
        <v>183</v>
      </c>
      <c r="C456" s="23" t="s">
        <v>165</v>
      </c>
      <c r="D456" s="23" t="s">
        <v>173</v>
      </c>
      <c r="E456" s="23" t="s">
        <v>182</v>
      </c>
      <c r="F456" s="26">
        <v>100</v>
      </c>
      <c r="G456" s="25" t="s">
        <v>175</v>
      </c>
      <c r="H456" s="24"/>
      <c r="I456" s="23">
        <v>100</v>
      </c>
      <c r="J456" s="22">
        <v>9723700</v>
      </c>
      <c r="K456" s="22">
        <v>9723700</v>
      </c>
      <c r="L456" s="59">
        <f t="shared" si="6"/>
        <v>100</v>
      </c>
      <c r="M456" s="21">
        <v>10418</v>
      </c>
      <c r="N456" s="20"/>
      <c r="O456" s="2"/>
    </row>
    <row r="457" spans="1:15" ht="31.5" x14ac:dyDescent="0.25">
      <c r="A457" s="19"/>
      <c r="B457" s="27" t="s">
        <v>183</v>
      </c>
      <c r="C457" s="23" t="s">
        <v>165</v>
      </c>
      <c r="D457" s="23" t="s">
        <v>173</v>
      </c>
      <c r="E457" s="23" t="s">
        <v>182</v>
      </c>
      <c r="F457" s="26">
        <v>200</v>
      </c>
      <c r="G457" s="25" t="s">
        <v>167</v>
      </c>
      <c r="H457" s="24"/>
      <c r="I457" s="23">
        <v>200</v>
      </c>
      <c r="J457" s="22">
        <v>1350375</v>
      </c>
      <c r="K457" s="22">
        <v>1307151.71</v>
      </c>
      <c r="L457" s="59">
        <f t="shared" si="6"/>
        <v>96.799163935943724</v>
      </c>
      <c r="M457" s="21">
        <v>10418</v>
      </c>
      <c r="N457" s="20"/>
      <c r="O457" s="2"/>
    </row>
    <row r="458" spans="1:15" ht="31.5" x14ac:dyDescent="0.25">
      <c r="A458" s="19"/>
      <c r="B458" s="27" t="s">
        <v>183</v>
      </c>
      <c r="C458" s="23" t="s">
        <v>165</v>
      </c>
      <c r="D458" s="23" t="s">
        <v>173</v>
      </c>
      <c r="E458" s="23" t="s">
        <v>182</v>
      </c>
      <c r="F458" s="26">
        <v>800</v>
      </c>
      <c r="G458" s="25" t="s">
        <v>162</v>
      </c>
      <c r="H458" s="24"/>
      <c r="I458" s="23">
        <v>800</v>
      </c>
      <c r="J458" s="22">
        <v>4125</v>
      </c>
      <c r="K458" s="22">
        <v>4056.26</v>
      </c>
      <c r="L458" s="59">
        <f t="shared" si="6"/>
        <v>98.333575757575758</v>
      </c>
      <c r="M458" s="21">
        <v>10418</v>
      </c>
      <c r="N458" s="20"/>
      <c r="O458" s="2"/>
    </row>
    <row r="459" spans="1:15" ht="47.25" x14ac:dyDescent="0.25">
      <c r="A459" s="19"/>
      <c r="B459" s="33" t="s">
        <v>179</v>
      </c>
      <c r="C459" s="50"/>
      <c r="D459" s="50"/>
      <c r="E459" s="50"/>
      <c r="F459" s="51"/>
      <c r="G459" s="32" t="s">
        <v>181</v>
      </c>
      <c r="H459" s="31" t="s">
        <v>180</v>
      </c>
      <c r="I459" s="30" t="s">
        <v>160</v>
      </c>
      <c r="J459" s="29">
        <v>6697893</v>
      </c>
      <c r="K459" s="29">
        <f>K460+K461</f>
        <v>6697356</v>
      </c>
      <c r="L459" s="59">
        <f t="shared" si="6"/>
        <v>99.991982553319374</v>
      </c>
      <c r="M459" s="28"/>
      <c r="N459" s="20"/>
      <c r="O459" s="2"/>
    </row>
    <row r="460" spans="1:15" ht="78.75" x14ac:dyDescent="0.25">
      <c r="A460" s="19"/>
      <c r="B460" s="27" t="s">
        <v>179</v>
      </c>
      <c r="C460" s="23" t="s">
        <v>165</v>
      </c>
      <c r="D460" s="23" t="s">
        <v>173</v>
      </c>
      <c r="E460" s="23" t="s">
        <v>178</v>
      </c>
      <c r="F460" s="26">
        <v>100</v>
      </c>
      <c r="G460" s="25" t="s">
        <v>175</v>
      </c>
      <c r="H460" s="24"/>
      <c r="I460" s="23">
        <v>100</v>
      </c>
      <c r="J460" s="22">
        <v>6003154.3200000003</v>
      </c>
      <c r="K460" s="22">
        <v>6002617.3200000003</v>
      </c>
      <c r="L460" s="59">
        <f t="shared" ref="L460:L469" si="7">K460/J460*100</f>
        <v>99.991054702721684</v>
      </c>
      <c r="M460" s="21">
        <v>10417</v>
      </c>
      <c r="N460" s="20"/>
      <c r="O460" s="2"/>
    </row>
    <row r="461" spans="1:15" ht="31.5" x14ac:dyDescent="0.25">
      <c r="A461" s="19"/>
      <c r="B461" s="27" t="s">
        <v>179</v>
      </c>
      <c r="C461" s="23" t="s">
        <v>165</v>
      </c>
      <c r="D461" s="23" t="s">
        <v>173</v>
      </c>
      <c r="E461" s="23" t="s">
        <v>178</v>
      </c>
      <c r="F461" s="26">
        <v>200</v>
      </c>
      <c r="G461" s="25" t="s">
        <v>167</v>
      </c>
      <c r="H461" s="24"/>
      <c r="I461" s="23">
        <v>200</v>
      </c>
      <c r="J461" s="22">
        <v>694738.68</v>
      </c>
      <c r="K461" s="22">
        <v>694738.68</v>
      </c>
      <c r="L461" s="59">
        <f t="shared" si="7"/>
        <v>100</v>
      </c>
      <c r="M461" s="21">
        <v>10417</v>
      </c>
      <c r="N461" s="20"/>
      <c r="O461" s="2"/>
    </row>
    <row r="462" spans="1:15" ht="47.25" x14ac:dyDescent="0.25">
      <c r="A462" s="19"/>
      <c r="B462" s="33" t="s">
        <v>174</v>
      </c>
      <c r="C462" s="50"/>
      <c r="D462" s="50"/>
      <c r="E462" s="50"/>
      <c r="F462" s="51"/>
      <c r="G462" s="32" t="s">
        <v>177</v>
      </c>
      <c r="H462" s="31" t="s">
        <v>176</v>
      </c>
      <c r="I462" s="30" t="s">
        <v>160</v>
      </c>
      <c r="J462" s="29">
        <v>257681</v>
      </c>
      <c r="K462" s="29">
        <f>K463+K464</f>
        <v>257681</v>
      </c>
      <c r="L462" s="59">
        <f t="shared" si="7"/>
        <v>100</v>
      </c>
      <c r="M462" s="28"/>
      <c r="N462" s="20"/>
      <c r="O462" s="2"/>
    </row>
    <row r="463" spans="1:15" ht="78.75" x14ac:dyDescent="0.25">
      <c r="A463" s="19"/>
      <c r="B463" s="27" t="s">
        <v>174</v>
      </c>
      <c r="C463" s="23" t="s">
        <v>165</v>
      </c>
      <c r="D463" s="23" t="s">
        <v>173</v>
      </c>
      <c r="E463" s="23" t="s">
        <v>172</v>
      </c>
      <c r="F463" s="26">
        <v>100</v>
      </c>
      <c r="G463" s="25" t="s">
        <v>175</v>
      </c>
      <c r="H463" s="24"/>
      <c r="I463" s="23">
        <v>100</v>
      </c>
      <c r="J463" s="22">
        <v>224230</v>
      </c>
      <c r="K463" s="22">
        <v>224230</v>
      </c>
      <c r="L463" s="59">
        <f t="shared" si="7"/>
        <v>100</v>
      </c>
      <c r="M463" s="21">
        <v>10403</v>
      </c>
      <c r="N463" s="20"/>
      <c r="O463" s="2"/>
    </row>
    <row r="464" spans="1:15" ht="31.5" x14ac:dyDescent="0.25">
      <c r="A464" s="19"/>
      <c r="B464" s="27" t="s">
        <v>174</v>
      </c>
      <c r="C464" s="23" t="s">
        <v>165</v>
      </c>
      <c r="D464" s="23" t="s">
        <v>173</v>
      </c>
      <c r="E464" s="23" t="s">
        <v>172</v>
      </c>
      <c r="F464" s="26">
        <v>200</v>
      </c>
      <c r="G464" s="25" t="s">
        <v>167</v>
      </c>
      <c r="H464" s="24"/>
      <c r="I464" s="23">
        <v>200</v>
      </c>
      <c r="J464" s="22">
        <v>33451</v>
      </c>
      <c r="K464" s="22">
        <v>33451</v>
      </c>
      <c r="L464" s="59">
        <f t="shared" si="7"/>
        <v>100</v>
      </c>
      <c r="M464" s="21">
        <v>10403</v>
      </c>
      <c r="N464" s="20"/>
      <c r="O464" s="2"/>
    </row>
    <row r="465" spans="1:15" ht="47.25" x14ac:dyDescent="0.25">
      <c r="A465" s="19"/>
      <c r="B465" s="33" t="s">
        <v>166</v>
      </c>
      <c r="C465" s="50"/>
      <c r="D465" s="50"/>
      <c r="E465" s="50"/>
      <c r="F465" s="51"/>
      <c r="G465" s="32" t="s">
        <v>171</v>
      </c>
      <c r="H465" s="31" t="s">
        <v>170</v>
      </c>
      <c r="I465" s="30" t="s">
        <v>160</v>
      </c>
      <c r="J465" s="29">
        <v>764952</v>
      </c>
      <c r="K465" s="29">
        <f>K466</f>
        <v>744939.78</v>
      </c>
      <c r="L465" s="59">
        <f t="shared" si="7"/>
        <v>97.383859379412044</v>
      </c>
      <c r="M465" s="28"/>
      <c r="N465" s="20"/>
      <c r="O465" s="2"/>
    </row>
    <row r="466" spans="1:15" ht="31.5" x14ac:dyDescent="0.25">
      <c r="A466" s="19"/>
      <c r="B466" s="33" t="s">
        <v>166</v>
      </c>
      <c r="C466" s="50"/>
      <c r="D466" s="50"/>
      <c r="E466" s="50"/>
      <c r="F466" s="51"/>
      <c r="G466" s="32" t="s">
        <v>169</v>
      </c>
      <c r="H466" s="31" t="s">
        <v>168</v>
      </c>
      <c r="I466" s="30" t="s">
        <v>160</v>
      </c>
      <c r="J466" s="29">
        <v>764952</v>
      </c>
      <c r="K466" s="29">
        <f>K467+K468</f>
        <v>744939.78</v>
      </c>
      <c r="L466" s="59">
        <f t="shared" si="7"/>
        <v>97.383859379412044</v>
      </c>
      <c r="M466" s="28"/>
      <c r="N466" s="20"/>
      <c r="O466" s="2"/>
    </row>
    <row r="467" spans="1:15" ht="31.5" x14ac:dyDescent="0.25">
      <c r="A467" s="19"/>
      <c r="B467" s="27" t="s">
        <v>166</v>
      </c>
      <c r="C467" s="23" t="s">
        <v>165</v>
      </c>
      <c r="D467" s="23" t="s">
        <v>164</v>
      </c>
      <c r="E467" s="23" t="s">
        <v>163</v>
      </c>
      <c r="F467" s="26">
        <v>200</v>
      </c>
      <c r="G467" s="25" t="s">
        <v>167</v>
      </c>
      <c r="H467" s="24"/>
      <c r="I467" s="23">
        <v>200</v>
      </c>
      <c r="J467" s="22">
        <v>524952</v>
      </c>
      <c r="K467" s="22">
        <v>524939.78</v>
      </c>
      <c r="L467" s="59">
        <f t="shared" si="7"/>
        <v>99.997672168122037</v>
      </c>
      <c r="M467" s="21">
        <v>10100</v>
      </c>
      <c r="N467" s="20"/>
      <c r="O467" s="2"/>
    </row>
    <row r="468" spans="1:15" ht="31.5" x14ac:dyDescent="0.25">
      <c r="A468" s="19"/>
      <c r="B468" s="27" t="s">
        <v>166</v>
      </c>
      <c r="C468" s="23" t="s">
        <v>165</v>
      </c>
      <c r="D468" s="23" t="s">
        <v>164</v>
      </c>
      <c r="E468" s="23" t="s">
        <v>163</v>
      </c>
      <c r="F468" s="26">
        <v>800</v>
      </c>
      <c r="G468" s="25" t="s">
        <v>162</v>
      </c>
      <c r="H468" s="24"/>
      <c r="I468" s="23">
        <v>800</v>
      </c>
      <c r="J468" s="22">
        <v>240000</v>
      </c>
      <c r="K468" s="22">
        <v>220000</v>
      </c>
      <c r="L468" s="59">
        <f t="shared" si="7"/>
        <v>91.666666666666657</v>
      </c>
      <c r="M468" s="21">
        <v>10100</v>
      </c>
      <c r="N468" s="20"/>
      <c r="O468" s="2"/>
    </row>
    <row r="469" spans="1:15" ht="15.75" x14ac:dyDescent="0.25">
      <c r="A469" s="19"/>
      <c r="B469" s="18" t="s">
        <v>160</v>
      </c>
      <c r="C469" s="17"/>
      <c r="D469" s="17"/>
      <c r="E469" s="17"/>
      <c r="F469" s="16"/>
      <c r="G469" s="15" t="s">
        <v>161</v>
      </c>
      <c r="H469" s="14" t="s">
        <v>160</v>
      </c>
      <c r="I469" s="13" t="s">
        <v>160</v>
      </c>
      <c r="J469" s="12">
        <v>6253922994.21</v>
      </c>
      <c r="K469" s="12">
        <f>K11+K79+K99+K103+K119+K123+K129+K163+K175+K196+K202+K206+K213+K232+K274++K278</f>
        <v>5985518693.7700005</v>
      </c>
      <c r="L469" s="59">
        <f t="shared" si="7"/>
        <v>95.70822505028454</v>
      </c>
      <c r="M469" s="11"/>
      <c r="N469" s="10"/>
      <c r="O469" s="2"/>
    </row>
    <row r="470" spans="1:15" ht="11.25" customHeight="1" x14ac:dyDescent="0.2">
      <c r="A470" s="3"/>
      <c r="B470" s="7"/>
      <c r="C470" s="9"/>
      <c r="D470" s="8"/>
      <c r="E470" s="7"/>
      <c r="F470" s="7"/>
      <c r="G470" s="6"/>
      <c r="H470" s="6"/>
      <c r="I470" s="6"/>
      <c r="J470" s="6"/>
      <c r="K470" s="3"/>
      <c r="L470" s="6"/>
      <c r="M470" s="5"/>
      <c r="N470" s="4"/>
      <c r="O470" s="2"/>
    </row>
    <row r="471" spans="1:15" ht="12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2"/>
    </row>
  </sheetData>
  <mergeCells count="240">
    <mergeCell ref="C466:F466"/>
    <mergeCell ref="C449:F449"/>
    <mergeCell ref="C451:F451"/>
    <mergeCell ref="C453:F453"/>
    <mergeCell ref="C455:F455"/>
    <mergeCell ref="C459:F459"/>
    <mergeCell ref="K9:K10"/>
    <mergeCell ref="L9:L10"/>
    <mergeCell ref="C462:F462"/>
    <mergeCell ref="C440:F440"/>
    <mergeCell ref="C421:F421"/>
    <mergeCell ref="C424:F424"/>
    <mergeCell ref="C426:F426"/>
    <mergeCell ref="C430:F430"/>
    <mergeCell ref="C465:F465"/>
    <mergeCell ref="C442:F442"/>
    <mergeCell ref="C444:F444"/>
    <mergeCell ref="C446:F446"/>
    <mergeCell ref="C419:F419"/>
    <mergeCell ref="C432:F432"/>
    <mergeCell ref="C434:F434"/>
    <mergeCell ref="C438:F438"/>
    <mergeCell ref="C410:F410"/>
    <mergeCell ref="C412:F412"/>
    <mergeCell ref="C414:F414"/>
    <mergeCell ref="C416:F416"/>
    <mergeCell ref="C418:F418"/>
    <mergeCell ref="C402:F402"/>
    <mergeCell ref="C404:F404"/>
    <mergeCell ref="C406:F406"/>
    <mergeCell ref="C408:F408"/>
    <mergeCell ref="C388:F388"/>
    <mergeCell ref="C391:F391"/>
    <mergeCell ref="C393:F393"/>
    <mergeCell ref="C398:F398"/>
    <mergeCell ref="C390:F390"/>
    <mergeCell ref="C397:F397"/>
    <mergeCell ref="C324:F324"/>
    <mergeCell ref="C301:F301"/>
    <mergeCell ref="C304:F304"/>
    <mergeCell ref="C386:F386"/>
    <mergeCell ref="C350:F350"/>
    <mergeCell ref="C326:F326"/>
    <mergeCell ref="C328:F328"/>
    <mergeCell ref="C330:F330"/>
    <mergeCell ref="C335:F335"/>
    <mergeCell ref="C362:F362"/>
    <mergeCell ref="C364:F364"/>
    <mergeCell ref="C366:F366"/>
    <mergeCell ref="C368:F368"/>
    <mergeCell ref="C377:F377"/>
    <mergeCell ref="C380:F380"/>
    <mergeCell ref="C382:F382"/>
    <mergeCell ref="C384:F384"/>
    <mergeCell ref="C338:F338"/>
    <mergeCell ref="C339:F339"/>
    <mergeCell ref="C343:F343"/>
    <mergeCell ref="C371:F371"/>
    <mergeCell ref="C373:F373"/>
    <mergeCell ref="C347:F347"/>
    <mergeCell ref="C353:F353"/>
    <mergeCell ref="C289:F289"/>
    <mergeCell ref="C291:F291"/>
    <mergeCell ref="C293:F293"/>
    <mergeCell ref="C275:F275"/>
    <mergeCell ref="C274:F274"/>
    <mergeCell ref="C279:F279"/>
    <mergeCell ref="C307:F307"/>
    <mergeCell ref="C295:F295"/>
    <mergeCell ref="C298:F298"/>
    <mergeCell ref="C232:F232"/>
    <mergeCell ref="C214:F214"/>
    <mergeCell ref="C230:F230"/>
    <mergeCell ref="C229:F229"/>
    <mergeCell ref="C219:F219"/>
    <mergeCell ref="C234:F234"/>
    <mergeCell ref="C236:F236"/>
    <mergeCell ref="C233:F233"/>
    <mergeCell ref="C269:F269"/>
    <mergeCell ref="C251:F251"/>
    <mergeCell ref="C253:F253"/>
    <mergeCell ref="C255:F255"/>
    <mergeCell ref="C239:F239"/>
    <mergeCell ref="C241:F241"/>
    <mergeCell ref="C243:F243"/>
    <mergeCell ref="C246:F246"/>
    <mergeCell ref="C245:F245"/>
    <mergeCell ref="C355:F355"/>
    <mergeCell ref="C358:F358"/>
    <mergeCell ref="C360:F360"/>
    <mergeCell ref="C155:F155"/>
    <mergeCell ref="C159:F159"/>
    <mergeCell ref="C161:F161"/>
    <mergeCell ref="C165:F165"/>
    <mergeCell ref="C375:F375"/>
    <mergeCell ref="C197:F197"/>
    <mergeCell ref="C190:F190"/>
    <mergeCell ref="C192:F192"/>
    <mergeCell ref="C194:F194"/>
    <mergeCell ref="C184:F184"/>
    <mergeCell ref="C175:F175"/>
    <mergeCell ref="C176:F176"/>
    <mergeCell ref="C183:F183"/>
    <mergeCell ref="C188:F188"/>
    <mergeCell ref="C198:F198"/>
    <mergeCell ref="C207:F207"/>
    <mergeCell ref="C167:F167"/>
    <mergeCell ref="C169:F169"/>
    <mergeCell ref="C171:F171"/>
    <mergeCell ref="C262:F262"/>
    <mergeCell ref="C264:F264"/>
    <mergeCell ref="C13:F13"/>
    <mergeCell ref="C15:F15"/>
    <mergeCell ref="C17:F17"/>
    <mergeCell ref="C19:F19"/>
    <mergeCell ref="C112:F112"/>
    <mergeCell ref="C34:F34"/>
    <mergeCell ref="C37:F37"/>
    <mergeCell ref="C332:F332"/>
    <mergeCell ref="C140:F140"/>
    <mergeCell ref="C142:F142"/>
    <mergeCell ref="C276:F276"/>
    <mergeCell ref="C280:F280"/>
    <mergeCell ref="C283:F283"/>
    <mergeCell ref="C286:F286"/>
    <mergeCell ref="C266:F266"/>
    <mergeCell ref="C257:F257"/>
    <mergeCell ref="C259:F259"/>
    <mergeCell ref="C120:F120"/>
    <mergeCell ref="C124:F124"/>
    <mergeCell ref="C119:F119"/>
    <mergeCell ref="C123:F123"/>
    <mergeCell ref="C278:F278"/>
    <mergeCell ref="C114:F114"/>
    <mergeCell ref="C117:F117"/>
    <mergeCell ref="C41:F41"/>
    <mergeCell ref="C345:F345"/>
    <mergeCell ref="C348:F348"/>
    <mergeCell ref="C357:F357"/>
    <mergeCell ref="C309:F309"/>
    <mergeCell ref="C312:F312"/>
    <mergeCell ref="C316:F316"/>
    <mergeCell ref="C319:F319"/>
    <mergeCell ref="C322:F322"/>
    <mergeCell ref="C336:F336"/>
    <mergeCell ref="C333:F333"/>
    <mergeCell ref="C270:F270"/>
    <mergeCell ref="C272:F272"/>
    <mergeCell ref="C121:F121"/>
    <mergeCell ref="C125:F125"/>
    <mergeCell ref="C116:F116"/>
    <mergeCell ref="C154:F154"/>
    <mergeCell ref="C173:F173"/>
    <mergeCell ref="C200:F200"/>
    <mergeCell ref="C196:F196"/>
    <mergeCell ref="C177:F177"/>
    <mergeCell ref="C181:F181"/>
    <mergeCell ref="C223:F223"/>
    <mergeCell ref="C225:F225"/>
    <mergeCell ref="C103:F103"/>
    <mergeCell ref="C100:F100"/>
    <mergeCell ref="C81:F81"/>
    <mergeCell ref="C84:F84"/>
    <mergeCell ref="C86:F86"/>
    <mergeCell ref="C249:F249"/>
    <mergeCell ref="C92:F92"/>
    <mergeCell ref="C94:F94"/>
    <mergeCell ref="C97:F97"/>
    <mergeCell ref="C101:F101"/>
    <mergeCell ref="C105:F105"/>
    <mergeCell ref="C109:F109"/>
    <mergeCell ref="C227:F227"/>
    <mergeCell ref="C202:F202"/>
    <mergeCell ref="C206:F206"/>
    <mergeCell ref="C203:F203"/>
    <mergeCell ref="C210:F210"/>
    <mergeCell ref="C215:F215"/>
    <mergeCell ref="C217:F217"/>
    <mergeCell ref="C204:F204"/>
    <mergeCell ref="C208:F208"/>
    <mergeCell ref="C213:F213"/>
    <mergeCell ref="C221:F221"/>
    <mergeCell ref="C238:F238"/>
    <mergeCell ref="C79:F79"/>
    <mergeCell ref="C74:F74"/>
    <mergeCell ref="C77:F77"/>
    <mergeCell ref="C51:F51"/>
    <mergeCell ref="C70:F70"/>
    <mergeCell ref="C72:F72"/>
    <mergeCell ref="C164:F164"/>
    <mergeCell ref="C127:F127"/>
    <mergeCell ref="C131:F131"/>
    <mergeCell ref="C133:F133"/>
    <mergeCell ref="C138:F138"/>
    <mergeCell ref="C144:F144"/>
    <mergeCell ref="C146:F146"/>
    <mergeCell ref="C148:F148"/>
    <mergeCell ref="C150:F150"/>
    <mergeCell ref="C152:F152"/>
    <mergeCell ref="C83:F83"/>
    <mergeCell ref="C88:F88"/>
    <mergeCell ref="C129:F129"/>
    <mergeCell ref="C163:F163"/>
    <mergeCell ref="C130:F130"/>
    <mergeCell ref="C99:F99"/>
    <mergeCell ref="C91:F91"/>
    <mergeCell ref="C96:F96"/>
    <mergeCell ref="C104:F104"/>
    <mergeCell ref="C54:F54"/>
    <mergeCell ref="C58:F58"/>
    <mergeCell ref="C60:F60"/>
    <mergeCell ref="C62:F62"/>
    <mergeCell ref="C64:F64"/>
    <mergeCell ref="C89:F89"/>
    <mergeCell ref="G7:L7"/>
    <mergeCell ref="C11:F11"/>
    <mergeCell ref="C45:F45"/>
    <mergeCell ref="C49:F49"/>
    <mergeCell ref="C66:F66"/>
    <mergeCell ref="C68:F68"/>
    <mergeCell ref="C32:F32"/>
    <mergeCell ref="C9:C10"/>
    <mergeCell ref="C12:F12"/>
    <mergeCell ref="C21:F21"/>
    <mergeCell ref="C23:F23"/>
    <mergeCell ref="C28:F28"/>
    <mergeCell ref="C30:F30"/>
    <mergeCell ref="C53:F53"/>
    <mergeCell ref="C76:F76"/>
    <mergeCell ref="C80:F80"/>
    <mergeCell ref="C43:F43"/>
    <mergeCell ref="M9:M10"/>
    <mergeCell ref="E9:E10"/>
    <mergeCell ref="G9:G10"/>
    <mergeCell ref="H9:H10"/>
    <mergeCell ref="I9:I10"/>
    <mergeCell ref="J9:J10"/>
    <mergeCell ref="B9:B10"/>
    <mergeCell ref="D9:D10"/>
    <mergeCell ref="F9:F10"/>
  </mergeCells>
  <phoneticPr fontId="8" type="noConversion"/>
  <pageMargins left="0.74803149606299213" right="0.35433070866141736" top="0.59055118110236227" bottom="0.59055118110236227" header="0.51181102362204722" footer="0.51181102362204722"/>
  <pageSetup paperSize="9" scale="64" firstPageNumber="43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2020-03-03T04:55:35Z</cp:lastPrinted>
  <dcterms:created xsi:type="dcterms:W3CDTF">2019-12-24T07:04:16Z</dcterms:created>
  <dcterms:modified xsi:type="dcterms:W3CDTF">2020-03-03T04:59:00Z</dcterms:modified>
</cp:coreProperties>
</file>